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'11кв истч'!$A$24:$X$191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истч'!$A$48:$W$191</definedName>
    <definedName name="Z_03EB9DF4_AC98_4BC6_9F99_BC4E566A59EB_.wvu.FilterData" localSheetId="0" hidden="1">'11кв истч'!$A$48:$W$191</definedName>
    <definedName name="Z_072137E3_9A31_40C6_B2F8_9E0682CF001C_.wvu.FilterData" localSheetId="0" hidden="1">'11кв истч'!$A$48:$W$191</definedName>
    <definedName name="Z_087625E1_6442_4CFE_9ADB_7A5E7D20F421_.wvu.FilterData" localSheetId="0" hidden="1">'11кв истч'!$A$19:$W$201</definedName>
    <definedName name="Z_099F8D69_7585_4416_A0D9_3B92F624255C_.wvu.FilterData" localSheetId="0" hidden="1">'11кв истч'!$A$48:$W$191</definedName>
    <definedName name="Z_1D4769C9_22D3_41D7_BB10_557E5B558A42_.wvu.FilterData" localSheetId="0" hidden="1">'11кв истч'!$A$48:$W$197</definedName>
    <definedName name="Z_2411F0DF_B06E_4B96_B6E2_07231CDB021F_.wvu.FilterData" localSheetId="0" hidden="1">'11кв истч'!$A$24:$X$114</definedName>
    <definedName name="Z_26DAEAC3_92A5_4121_942A_41E1C66C8C7F_.wvu.FilterData" localSheetId="0" hidden="1">'11кв истч'!$A$48:$W$197</definedName>
    <definedName name="Z_28DD50A5_FF68_433B_8BB2_B3B3CEA0C4F3_.wvu.FilterData" localSheetId="0" hidden="1">'11кв истч'!$A$48:$W$197</definedName>
    <definedName name="Z_2AD7D8A5_D91B_4BFF_A9D2_3942C99EEDAD_.wvu.FilterData" localSheetId="0" hidden="1">'11кв истч'!$A$48:$W$197</definedName>
    <definedName name="Z_2B705702_B67B_491C_8E54_4D0D6F3E9453_.wvu.FilterData" localSheetId="0" hidden="1">'11кв истч'!$A$48:$W$195</definedName>
    <definedName name="Z_2B944529_4431_4AE3_A585_21D645644E2B_.wvu.FilterData" localSheetId="0" hidden="1">'11кв истч'!$A$24:$X$191</definedName>
    <definedName name="Z_2B944529_4431_4AE3_A585_21D645644E2B_.wvu.PrintArea" localSheetId="0" hidden="1">'11кв истч'!$A$1:$W$197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истч'!$A$48:$W$191</definedName>
    <definedName name="Z_2D0AFCAA_9364_47AA_B985_49881280DD67_.wvu.FilterData" localSheetId="0" hidden="1">'11кв истч'!$A$48:$W$197</definedName>
    <definedName name="Z_2DB1AFA1_9EED_47A4_81DD_AA83ACAA5BC0_.wvu.FilterData" localSheetId="0" hidden="1">'11кв истч'!$A$24:$X$191</definedName>
    <definedName name="Z_2DB1AFA1_9EED_47A4_81DD_AA83ACAA5BC0_.wvu.PrintArea" localSheetId="0" hidden="1">'11кв истч'!$A$1:$W$197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истч'!$A$48:$W$195</definedName>
    <definedName name="Z_37FDCE4A_6CA4_4AB4_B747_B6F8179F01AF_.wvu.FilterData" localSheetId="0" hidden="1">'11кв истч'!$A$48:$W$197</definedName>
    <definedName name="Z_3DA5BA36_6938_471F_B773_58C819FFA9C8_.wvu.FilterData" localSheetId="0" hidden="1">'11кв истч'!$A$48:$W$191</definedName>
    <definedName name="Z_40AF2882_EE60_4760_BBBA_B54B2DAF72F9_.wvu.FilterData" localSheetId="0" hidden="1">'11кв истч'!$A$48:$W$195</definedName>
    <definedName name="Z_41B76FCA_8ADA_4407_878E_56A7264D83C4_.wvu.FilterData" localSheetId="0" hidden="1">'11кв истч'!$A$48:$W$197</definedName>
    <definedName name="Z_41C0B97A_7C2A_448D_8128_336FADFB8128_.wvu.FilterData" localSheetId="0" hidden="1">'11кв истч'!$A$48:$W$197</definedName>
    <definedName name="Z_434B79F9_CE67_44DF_BBA0_0AA985688936_.wvu.FilterData" localSheetId="0" hidden="1">'11кв истч'!$A$24:$X$191</definedName>
    <definedName name="Z_434B79F9_CE67_44DF_BBA0_0AA985688936_.wvu.PrintArea" localSheetId="0" hidden="1">'11кв истч'!$A$1:$W$197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истч'!$A$48:$W$191</definedName>
    <definedName name="Z_48A60FB0_9A73_41A3_99DB_17520660C91A_.wvu.FilterData" localSheetId="0" hidden="1">'11кв истч'!$A$24:$X$191</definedName>
    <definedName name="Z_48A60FB0_9A73_41A3_99DB_17520660C91A_.wvu.PrintArea" localSheetId="0" hidden="1">'11кв истч'!$A$1:$W$197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истч'!$A$48:$W$197</definedName>
    <definedName name="Z_55AAC02E_354B_458A_B57A_9A758D9C24F6_.wvu.FilterData" localSheetId="0" hidden="1">'11кв истч'!$A$48:$W$191</definedName>
    <definedName name="Z_5939E2BE_D513_447E_886D_794B8773EF22_.wvu.FilterData" localSheetId="0" hidden="1">'11кв истч'!$A$48:$W$191</definedName>
    <definedName name="Z_5B2849A4_10D6_4C56_82E3_213F2F39DEE0_.wvu.FilterData" localSheetId="0" hidden="1">'11кв истч'!$A$48:$W$197</definedName>
    <definedName name="Z_5D48D966_D569_49BE_B8D5_CFFF304C931B_.wvu.FilterData" localSheetId="0" hidden="1">'11кв истч'!$A$48:$W$197</definedName>
    <definedName name="Z_5D68B30A_F5AE_47A2_98B4_A896BFA1BCD4_.wvu.FilterData" localSheetId="0" hidden="1">'11кв истч'!$A$48:$W$197</definedName>
    <definedName name="Z_5EADC1CF_ED63_4C90_B528_B134FE0A2319_.wvu.FilterData" localSheetId="0" hidden="1">'11кв истч'!$A$48:$W$197</definedName>
    <definedName name="Z_5F2A370E_836A_4992_942B_22CE95057883_.wvu.FilterData" localSheetId="0" hidden="1">'11кв истч'!$A$48:$W$191</definedName>
    <definedName name="Z_5F39CD15_C553_4CF0_940C_0295EF87970E_.wvu.FilterData" localSheetId="0" hidden="1">'11кв истч'!$A$48:$W$197</definedName>
    <definedName name="Z_638697C3_FF78_4B65_B9E8_EA2C7C52D3B4_.wvu.FilterData" localSheetId="0" hidden="1">'11кв истч'!$A$24:$X$191</definedName>
    <definedName name="Z_638697C3_FF78_4B65_B9E8_EA2C7C52D3B4_.wvu.PrintArea" localSheetId="0" hidden="1">'11кв истч'!$A$1:$W$197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истч'!$A$48:$W$197</definedName>
    <definedName name="Z_68608AB4_99AC_4E4C_A27D_0DD29BE6EC94_.wvu.FilterData" localSheetId="0" hidden="1">'11кв истч'!$A$48:$W$197</definedName>
    <definedName name="Z_68608AB4_99AC_4E4C_A27D_0DD29BE6EC94_.wvu.PrintArea" localSheetId="0" hidden="1">'11кв истч'!$A$1:$W$197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истч'!$A$48:$W$191</definedName>
    <definedName name="Z_74CE0FEA_305F_4C35_BF60_A17DA60785C5_.wvu.FilterData" localSheetId="0" hidden="1">'11кв истч'!$A$24:$X$191</definedName>
    <definedName name="Z_74CE0FEA_305F_4C35_BF60_A17DA60785C5_.wvu.PrintArea" localSheetId="0" hidden="1">'11кв истч'!$A$1:$W$197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истч'!$A$19:$W$201</definedName>
    <definedName name="Z_7A600714_71D6_47BA_A813_775E7C7D2FBC_.wvu.FilterData" localSheetId="0" hidden="1">'11кв истч'!$A$48:$W$191</definedName>
    <definedName name="Z_7AF98FE0_D761_4DCC_843E_01D5FF3D89E1_.wvu.FilterData" localSheetId="0" hidden="1">'11кв истч'!$A$48:$W$191</definedName>
    <definedName name="Z_7DEB5728_2FB9_407E_AD51_935C096482A6_.wvu.FilterData" localSheetId="0" hidden="1">'11кв истч'!$A$24:$X$114</definedName>
    <definedName name="Z_7DEB5728_2FB9_407E_AD51_935C096482A6_.wvu.PrintArea" localSheetId="0" hidden="1">'11кв истч'!$A$1:$W$197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истч'!$A$48:$W$197</definedName>
    <definedName name="Z_802102DC_FBE0_4A84_A4E5_B623C4572B73_.wvu.FilterData" localSheetId="0" hidden="1">'11кв истч'!$A$24:$X$191</definedName>
    <definedName name="Z_802102DC_FBE0_4A84_A4E5_B623C4572B73_.wvu.PrintArea" localSheetId="0" hidden="1">'11кв истч'!$A$1:$W$197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истч'!$A$48:$W$202</definedName>
    <definedName name="Z_82FE6FC8_CA67_4A4B_AF05_E7C978721CCD_.wvu.FilterData" localSheetId="0" hidden="1">'11кв истч'!$A$48:$W$191</definedName>
    <definedName name="Z_83892220_42BE_4E65_B5DD_7312A39A3DC0_.wvu.FilterData" localSheetId="0" hidden="1">'11кв истч'!$A$48:$W$197</definedName>
    <definedName name="Z_84321A1D_5D30_4E68_AC39_2B3966EB8B19_.wvu.FilterData" localSheetId="0" hidden="1">'11кв истч'!$A$48:$W$197</definedName>
    <definedName name="Z_8562E1EA_A7A6_4ECB_965F_7FEF3C69B7FB_.wvu.FilterData" localSheetId="0" hidden="1">'11кв истч'!$A$48:$W$197</definedName>
    <definedName name="Z_8609CDA3_AB64_4E40_9F81_97675513AB4D_.wvu.FilterData" localSheetId="0" hidden="1">'11кв истч'!$A$48:$W$197</definedName>
    <definedName name="Z_86ABB103_B007_4CE7_BE9F_F4EED57FA42A_.wvu.FilterData" localSheetId="0" hidden="1">'11кв истч'!$A$24:$X$191</definedName>
    <definedName name="Z_86ABB103_B007_4CE7_BE9F_F4EED57FA42A_.wvu.PrintArea" localSheetId="0" hidden="1">'11кв истч'!$A$1:$W$197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истч'!$A$48:$W$191</definedName>
    <definedName name="Z_887CD72D_476D_4F24_A01E_D0BC250F50FB_.wvu.FilterData" localSheetId="0" hidden="1">'11кв истч'!$A$24:$X$191</definedName>
    <definedName name="Z_8C96D9DD_5E01_4B30_95B0_086CFC2C6C55_.wvu.FilterData" localSheetId="0" hidden="1">'11кв истч'!$A$48:$W$197</definedName>
    <definedName name="Z_8CF66D4F_C382_40A9_9E2A_969FC78174FB_.wvu.FilterData" localSheetId="0" hidden="1">'11кв истч'!$A$48:$W$197</definedName>
    <definedName name="Z_8F1D26EC_2A17_448C_B03E_3E3FACB015C6_.wvu.FilterData" localSheetId="0" hidden="1">'11кв истч'!$A$24:$X$191</definedName>
    <definedName name="Z_8F1D26EC_2A17_448C_B03E_3E3FACB015C6_.wvu.PrintArea" localSheetId="0" hidden="1">'11кв истч'!$A$1:$W$197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истч'!$A$19:$W$201</definedName>
    <definedName name="Z_90F446D3_8F17_4085_80BE_278C9FB5921D_.wvu.FilterData" localSheetId="0" hidden="1">'11кв истч'!$A$48:$W$197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истч'!$A$48:$W$197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истч'!$A$48:$W$195</definedName>
    <definedName name="Z_91B3C248_D769_4FF3_ADD2_66FB1E146DB1_.wvu.FilterData" localSheetId="0" hidden="1">'11кв истч'!$A$48:$W$197</definedName>
    <definedName name="Z_91C6F324_F361_4A8F_B9C3_6FF2051955FB_.wvu.FilterData" localSheetId="0" hidden="1">'11кв истч'!$A$48:$W$197</definedName>
    <definedName name="Z_92A9B708_7856_444B_B4D2_F25F43E6C0C3_.wvu.FilterData" localSheetId="0" hidden="1">'11кв истч'!$A$48:$W$191</definedName>
    <definedName name="Z_96D66BBF_87D4_466D_B500_423361C5C709_.wvu.FilterData" localSheetId="0" hidden="1">'11кв истч'!$A$48:$W$191</definedName>
    <definedName name="Z_97A96CCC_FE99_437D_B8D6_12A96FD7E5E0_.wvu.FilterData" localSheetId="0" hidden="1">'11кв истч'!$A$24:$X$191</definedName>
    <definedName name="Z_992A4BBD_9184_4F17_9E7C_14886515C900_.wvu.FilterData" localSheetId="0" hidden="1">'11кв истч'!$A$48:$W$197</definedName>
    <definedName name="Z_9EB4C06B_C4E3_4FC8_B82B_63B953E6624A_.wvu.FilterData" localSheetId="0" hidden="1">'11кв истч'!$A$48:$W$191</definedName>
    <definedName name="Z_9F5406DC_89AB_4D73_8A15_7589A4B6E17E_.wvu.FilterData" localSheetId="0" hidden="1">'11кв истч'!$A$48:$W$197</definedName>
    <definedName name="Z_A132F0A7_D9B6_4BF3_83AB_B244BEA6BB51_.wvu.FilterData" localSheetId="0" hidden="1">'11кв истч'!$A$48:$W$197</definedName>
    <definedName name="Z_A15C0F21_5131_41E0_AFE4_42812F6B0841_.wvu.FilterData" localSheetId="0" hidden="1">'11кв истч'!$A$24:$X$114</definedName>
    <definedName name="Z_A15C0F21_5131_41E0_AFE4_42812F6B0841_.wvu.PrintArea" localSheetId="0" hidden="1">'11кв истч'!$A$1:$W$197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истч'!$A$24:$X$191</definedName>
    <definedName name="Z_A26238BE_7791_46AE_8DC7_FDB913DC2957_.wvu.PrintArea" localSheetId="0" hidden="1">'11кв истч'!$A$1:$W$197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истч'!$A$48:$W$191</definedName>
    <definedName name="Z_A6016254_B165_4134_8764_5CABD680509E_.wvu.FilterData" localSheetId="0" hidden="1">'11кв истч'!$A$24:$X$191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истч'!$A$48:$W$197</definedName>
    <definedName name="Z_A9216DE1_6650_4651_9830_13DDA1C2CD91_.wvu.FilterData" localSheetId="0" hidden="1">'11кв истч'!$A$48:$W$191</definedName>
    <definedName name="Z_AB8D6E5A_B563_4E6A_A417_E8622BA78E0B_.wvu.FilterData" localSheetId="0" hidden="1">'11кв истч'!$A$48:$W$195</definedName>
    <definedName name="Z_ACAB5840_BC7D_46E7_958A_C9569DE37B26_.wvu.FilterData" localSheetId="0" hidden="1">'11кв истч'!$A$48:$W$197</definedName>
    <definedName name="Z_AFBDF438_B40A_4684_94F8_56FA1356ADC3_.wvu.FilterData" localSheetId="0" hidden="1">'11кв истч'!$A$48:$W$191</definedName>
    <definedName name="Z_B0FEE8B3_F64E_42FD_B96C_C936F387504C_.wvu.FilterData" localSheetId="0" hidden="1">'11кв истч'!$A$48:$W$197</definedName>
    <definedName name="Z_B5BE75AE_9D7A_4463_90B4_A4B1B19172CB_.wvu.FilterData" localSheetId="0" hidden="1">'11кв истч'!$A$48:$W$197</definedName>
    <definedName name="Z_B7343056_A75A_4C54_8731_E17F57DE7967_.wvu.FilterData" localSheetId="0" hidden="1">'11кв истч'!$A$48:$W$191</definedName>
    <definedName name="Z_B74C834F_88DE_4FBD_9E60_56D6F61CCB0C_.wvu.FilterData" localSheetId="0" hidden="1">'11кв истч'!$A$48:$W$197</definedName>
    <definedName name="Z_B81CE5DD_59C7_4219_9F64_9F23059D6732_.wvu.FilterData" localSheetId="0" hidden="1">'11кв истч'!$A$24:$X$191</definedName>
    <definedName name="Z_B81CE5DD_59C7_4219_9F64_9F23059D6732_.wvu.PrintArea" localSheetId="0" hidden="1">'11кв истч'!$A$1:$W$197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истч'!$A$48:$W$197</definedName>
    <definedName name="Z_B8C11432_7879_4F6B_96D4_6AB50672E558_.wvu.FilterData" localSheetId="0" hidden="1">'11кв истч'!$A$48:$W$195</definedName>
    <definedName name="Z_BBF0EF1B_DBD8_4492_9CF8_F958D341F225_.wvu.FilterData" localSheetId="0" hidden="1">'11кв истч'!$A$48:$W$197</definedName>
    <definedName name="Z_BE151334_7720_47A8_B744_1F1F36FD5527_.wvu.FilterData" localSheetId="0" hidden="1">'11кв истч'!$A$48:$W$197</definedName>
    <definedName name="Z_BFFE2A37_2C1B_436E_B89F_7510F15CEFB6_.wvu.FilterData" localSheetId="0" hidden="1">'11кв истч'!$A$48:$W$191</definedName>
    <definedName name="Z_C4035866_E753_4E74_BD98_B610EDCCE194_.wvu.FilterData" localSheetId="0" hidden="1">'11кв истч'!$A$24:$X$191</definedName>
    <definedName name="Z_C4035866_E753_4E74_BD98_B610EDCCE194_.wvu.PrintArea" localSheetId="0" hidden="1">'11кв истч'!$A$1:$W$197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истч'!$A$48:$W$191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истч'!$A$48:$W$191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истч'!$A$48:$W$191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истч'!$A$48:$W$197</definedName>
    <definedName name="Z_C784D978_84A4_4849_AEF3_4B731E7B807D_.wvu.FilterData" localSheetId="0" hidden="1">'11кв истч'!$A$48:$W$197</definedName>
    <definedName name="Z_C8008826_10AC_4917_AE8D_1FAF506D7F03_.wvu.FilterData" localSheetId="0" hidden="1">'11кв истч'!$A$48:$W$197</definedName>
    <definedName name="Z_CA769590_FE17_45EE_B2BE_AFEDEEB57907_.wvu.FilterData" localSheetId="0" hidden="1">'11кв истч'!$A$48:$W$191</definedName>
    <definedName name="Z_CB37D951_96F5_4AE8_99D2_D7A8085BE3F7_.wvu.FilterData" localSheetId="0" hidden="1">'11кв истч'!$A$48:$W$197</definedName>
    <definedName name="Z_CBCE1805_078A_40E0_B01A_2A86DFDA611F_.wvu.FilterData" localSheetId="0" hidden="1">'11кв истч'!$A$48:$W$195</definedName>
    <definedName name="Z_CC123666_CB75_43B7_BE8D_6AA4F2C525E2_.wvu.FilterData" localSheetId="0" hidden="1">'11кв истч'!$A$48:$W$191</definedName>
    <definedName name="Z_CD2BBFCB_F678_40DB_8294_B16D7E70A3F2_.wvu.FilterData" localSheetId="0" hidden="1">'11кв истч'!$A$48:$W$191</definedName>
    <definedName name="Z_D2510616_5538_4496_B8B3_EFACE99A621B_.wvu.FilterData" localSheetId="0" hidden="1">'11кв истч'!$A$48:$W$197</definedName>
    <definedName name="Z_D35C68D5_4AB4_4876_B7AC_DB5808787904_.wvu.FilterData" localSheetId="0" hidden="1">'11кв истч'!$A$48:$W$197</definedName>
    <definedName name="Z_D3DBB31F_2638_4B8E_8CBC_AE53EAEE53E8_.wvu.FilterData" localSheetId="0" hidden="1">'11кв истч'!$A$48:$W$197</definedName>
    <definedName name="Z_D75BC309_B09E_4B7B_BA44_54BA8EF52625_.wvu.FilterData" localSheetId="0" hidden="1">'11кв истч'!$A$24:$X$191</definedName>
    <definedName name="Z_D9B944C6_F153_4481_A7FC_38A6B3438A84_.wvu.FilterData" localSheetId="0" hidden="1">'11кв истч'!$A$48:$W$197</definedName>
    <definedName name="Z_DA122019_8AEE_403B_8CA9_CE2DE64BEB84_.wvu.FilterData" localSheetId="0" hidden="1">'11кв истч'!$A$48:$W$191</definedName>
    <definedName name="Z_DE9A4A19_2B5F_40D3_AC7B_9CBC28641CAC_.wvu.FilterData" localSheetId="0" hidden="1">'11кв истч'!$A$48:$W$197</definedName>
    <definedName name="Z_E044C467_E737_4DD1_A683_090AEE546589_.wvu.FilterData" localSheetId="0" hidden="1">'11кв истч'!$A$48:$W$197</definedName>
    <definedName name="Z_E0A1C828_9A96_441D_8BE7_6BCFC0EF9B3D_.wvu.FilterData" localSheetId="0" hidden="1">'11кв истч'!$A$48:$W$197</definedName>
    <definedName name="Z_E0F715AC_EC95_4989_9B43_95240978CE30_.wvu.FilterData" localSheetId="0" hidden="1">'11кв истч'!$A$48:$W$191</definedName>
    <definedName name="Z_E222F804_7F63_4CAB_BA7F_EB015BC276B9_.wvu.FilterData" localSheetId="0" hidden="1">'11кв истч'!$A$48:$W$202</definedName>
    <definedName name="Z_E26A94BD_FBAC_41ED_8339_7D59AFA7B3CD_.wvu.FilterData" localSheetId="0" hidden="1">'11кв истч'!$A$48:$W$191</definedName>
    <definedName name="Z_E2760D9D_711F_48FF_88BA_568697ED1953_.wvu.FilterData" localSheetId="0" hidden="1">'11кв истч'!$A$48:$W$195</definedName>
    <definedName name="Z_E35C38A5_5727_4360_B062_90A9188B0F56_.wvu.FilterData" localSheetId="0" hidden="1">'11кв истч'!$A$48:$W$197</definedName>
    <definedName name="Z_E6561C9A_632C_41BB_8A75_C9A4FA81ADE6_.wvu.FilterData" localSheetId="0" hidden="1">'11кв истч'!$A$24:$X$114</definedName>
    <definedName name="Z_E67E8D2C_C698_4923_AE59_CA6766696DF8_.wvu.FilterData" localSheetId="0" hidden="1">'11кв истч'!$A$48:$W$191</definedName>
    <definedName name="Z_E8F36E3D_6729_4114_942B_5226BE6574BA_.wvu.FilterData" localSheetId="0" hidden="1">'11кв истч'!$A$48:$W$191</definedName>
    <definedName name="Z_E9C71993_3DA8_42BC_B3BF_66DEC161149F_.wvu.FilterData" localSheetId="0" hidden="1">'11кв истч'!$A$48:$W$191</definedName>
    <definedName name="Z_EDE0ED8E_E34E_4BB0_ABEA_40847C828F8F_.wvu.FilterData" localSheetId="0" hidden="1">'11кв истч'!$A$48:$W$197</definedName>
    <definedName name="Z_F1AA8E75_AC05_4FC1_B5E1_D271B0A93A4F_.wvu.FilterData" localSheetId="0" hidden="1">'11кв истч'!$A$24:$X$191</definedName>
    <definedName name="Z_F29DD04C_48E6_48FE_90D7_16D4A05BCFB2_.wvu.FilterData" localSheetId="0" hidden="1">'11кв истч'!$A$24:$X$191</definedName>
    <definedName name="Z_F29DD04C_48E6_48FE_90D7_16D4A05BCFB2_.wvu.PrintArea" localSheetId="0" hidden="1">'11кв истч'!$A$1:$W$197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истч'!$A$48:$W$197</definedName>
    <definedName name="Z_F76F23A2_F414_4A2E_84E8_865337660174_.wvu.FilterData" localSheetId="0" hidden="1">'11кв истч'!$A$48:$W$197</definedName>
    <definedName name="Z_F979D6CF_076C_43BF_8A89_212D37CD2E24_.wvu.FilterData" localSheetId="0" hidden="1">'11кв истч'!$A$48:$W$197</definedName>
    <definedName name="Z_F98F2E63_0546_4C4F_8D46_045300C4EEF7_.wvu.FilterData" localSheetId="0" hidden="1">'11кв истч'!$A$48:$W$197</definedName>
    <definedName name="Z_FB08CD6B_30AF_4D5D_BBA2_72A2A4786C23_.wvu.FilterData" localSheetId="0" hidden="1">'11кв истч'!$A$48:$W$197</definedName>
    <definedName name="Z_FF0BECDC_6018_439F_BA8A_653BFFBC84E9_.wvu.FilterData" localSheetId="0" hidden="1">'11кв истч'!$A$48:$W$191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истч'!$A$1:$X$197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6" i="1" l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W25" i="1"/>
  <c r="U25" i="1"/>
  <c r="S25" i="1"/>
  <c r="Q25" i="1"/>
  <c r="O186" i="1" l="1"/>
  <c r="R185" i="1"/>
  <c r="R184" i="1" s="1"/>
  <c r="M184" i="1"/>
  <c r="M162" i="1" s="1"/>
  <c r="M41" i="1" s="1"/>
  <c r="T185" i="1"/>
  <c r="T184" i="1" s="1"/>
  <c r="F184" i="1"/>
  <c r="F162" i="1" s="1"/>
  <c r="P185" i="1"/>
  <c r="P184" i="1" s="1"/>
  <c r="L184" i="1"/>
  <c r="K184" i="1"/>
  <c r="G184" i="1"/>
  <c r="G46" i="1" s="1"/>
  <c r="T46" i="1" s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L162" i="1"/>
  <c r="K162" i="1"/>
  <c r="G162" i="1"/>
  <c r="G41" i="1" s="1"/>
  <c r="T41" i="1" s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T122" i="1"/>
  <c r="R122" i="1"/>
  <c r="P122" i="1"/>
  <c r="T121" i="1"/>
  <c r="I121" i="1"/>
  <c r="R121" i="1"/>
  <c r="I120" i="1"/>
  <c r="T120" i="1"/>
  <c r="R120" i="1"/>
  <c r="P120" i="1"/>
  <c r="T119" i="1"/>
  <c r="I119" i="1"/>
  <c r="R119" i="1"/>
  <c r="V118" i="1"/>
  <c r="T118" i="1"/>
  <c r="R118" i="1"/>
  <c r="P118" i="1"/>
  <c r="D118" i="1"/>
  <c r="T117" i="1"/>
  <c r="I117" i="1"/>
  <c r="R117" i="1"/>
  <c r="P116" i="1"/>
  <c r="V116" i="1"/>
  <c r="R116" i="1"/>
  <c r="D116" i="1"/>
  <c r="T115" i="1"/>
  <c r="L114" i="1"/>
  <c r="I115" i="1"/>
  <c r="R115" i="1"/>
  <c r="J114" i="1"/>
  <c r="J32" i="1" s="1"/>
  <c r="F114" i="1"/>
  <c r="V113" i="1"/>
  <c r="T113" i="1"/>
  <c r="R113" i="1"/>
  <c r="P113" i="1"/>
  <c r="O113" i="1"/>
  <c r="N113" i="1"/>
  <c r="M111" i="1"/>
  <c r="M30" i="1" s="1"/>
  <c r="T112" i="1"/>
  <c r="I112" i="1"/>
  <c r="I111" i="1" s="1"/>
  <c r="I30" i="1" s="1"/>
  <c r="R112" i="1"/>
  <c r="K111" i="1"/>
  <c r="K30" i="1" s="1"/>
  <c r="J111" i="1"/>
  <c r="J30" i="1" s="1"/>
  <c r="G111" i="1"/>
  <c r="F111" i="1"/>
  <c r="V110" i="1"/>
  <c r="T110" i="1"/>
  <c r="R110" i="1"/>
  <c r="P110" i="1"/>
  <c r="O110" i="1"/>
  <c r="V109" i="1"/>
  <c r="T109" i="1"/>
  <c r="R109" i="1"/>
  <c r="P109" i="1"/>
  <c r="O109" i="1"/>
  <c r="N109" i="1"/>
  <c r="M108" i="1"/>
  <c r="L108" i="1"/>
  <c r="L29" i="1" s="1"/>
  <c r="K108" i="1"/>
  <c r="K29" i="1" s="1"/>
  <c r="J108" i="1"/>
  <c r="I108" i="1"/>
  <c r="H108" i="1"/>
  <c r="G108" i="1"/>
  <c r="G29" i="1" s="1"/>
  <c r="F108" i="1"/>
  <c r="E108" i="1"/>
  <c r="D108" i="1"/>
  <c r="O108" i="1" s="1"/>
  <c r="V106" i="1"/>
  <c r="T106" i="1"/>
  <c r="R106" i="1"/>
  <c r="P106" i="1"/>
  <c r="O106" i="1"/>
  <c r="N106" i="1"/>
  <c r="M105" i="1"/>
  <c r="V105" i="1" s="1"/>
  <c r="L105" i="1"/>
  <c r="K105" i="1"/>
  <c r="R105" i="1" s="1"/>
  <c r="J105" i="1"/>
  <c r="I105" i="1"/>
  <c r="H105" i="1"/>
  <c r="G105" i="1"/>
  <c r="T105" i="1" s="1"/>
  <c r="F105" i="1"/>
  <c r="E105" i="1"/>
  <c r="D105" i="1"/>
  <c r="M100" i="1"/>
  <c r="I104" i="1"/>
  <c r="T104" i="1"/>
  <c r="R104" i="1"/>
  <c r="P103" i="1"/>
  <c r="I103" i="1"/>
  <c r="V103" i="1"/>
  <c r="T103" i="1"/>
  <c r="R103" i="1"/>
  <c r="I102" i="1"/>
  <c r="T102" i="1"/>
  <c r="P101" i="1"/>
  <c r="V101" i="1"/>
  <c r="R101" i="1"/>
  <c r="L100" i="1"/>
  <c r="J100" i="1"/>
  <c r="E100" i="1"/>
  <c r="V99" i="1"/>
  <c r="T99" i="1"/>
  <c r="R99" i="1"/>
  <c r="P99" i="1"/>
  <c r="O99" i="1"/>
  <c r="N99" i="1"/>
  <c r="P98" i="1"/>
  <c r="I98" i="1"/>
  <c r="V98" i="1"/>
  <c r="R98" i="1"/>
  <c r="I97" i="1"/>
  <c r="T97" i="1"/>
  <c r="R97" i="1"/>
  <c r="P96" i="1"/>
  <c r="I96" i="1"/>
  <c r="V96" i="1"/>
  <c r="R96" i="1"/>
  <c r="I95" i="1"/>
  <c r="T95" i="1"/>
  <c r="R95" i="1"/>
  <c r="P94" i="1"/>
  <c r="I94" i="1"/>
  <c r="V94" i="1"/>
  <c r="R94" i="1"/>
  <c r="M91" i="1"/>
  <c r="M90" i="1" s="1"/>
  <c r="I93" i="1"/>
  <c r="T93" i="1"/>
  <c r="R93" i="1"/>
  <c r="P92" i="1"/>
  <c r="V92" i="1"/>
  <c r="R92" i="1"/>
  <c r="L91" i="1"/>
  <c r="L90" i="1" s="1"/>
  <c r="J91" i="1"/>
  <c r="J90" i="1" s="1"/>
  <c r="F91" i="1"/>
  <c r="F90" i="1" s="1"/>
  <c r="V89" i="1"/>
  <c r="T89" i="1"/>
  <c r="R89" i="1"/>
  <c r="P89" i="1"/>
  <c r="O89" i="1"/>
  <c r="N89" i="1"/>
  <c r="I88" i="1"/>
  <c r="T88" i="1"/>
  <c r="R88" i="1"/>
  <c r="P87" i="1"/>
  <c r="I87" i="1"/>
  <c r="V87" i="1"/>
  <c r="R87" i="1"/>
  <c r="I86" i="1"/>
  <c r="T86" i="1"/>
  <c r="R86" i="1"/>
  <c r="T85" i="1"/>
  <c r="P85" i="1"/>
  <c r="V85" i="1"/>
  <c r="R85" i="1"/>
  <c r="D85" i="1"/>
  <c r="O85" i="1" s="1"/>
  <c r="R84" i="1"/>
  <c r="I84" i="1"/>
  <c r="T84" i="1"/>
  <c r="M82" i="1"/>
  <c r="M81" i="1" s="1"/>
  <c r="T83" i="1"/>
  <c r="F82" i="1"/>
  <c r="F81" i="1" s="1"/>
  <c r="L82" i="1"/>
  <c r="L81" i="1" s="1"/>
  <c r="K82" i="1"/>
  <c r="K81" i="1" s="1"/>
  <c r="I79" i="1"/>
  <c r="T79" i="1"/>
  <c r="R79" i="1"/>
  <c r="P78" i="1"/>
  <c r="T78" i="1"/>
  <c r="I78" i="1"/>
  <c r="R78" i="1"/>
  <c r="V78" i="1"/>
  <c r="T77" i="1"/>
  <c r="R77" i="1"/>
  <c r="P77" i="1"/>
  <c r="L74" i="1"/>
  <c r="L72" i="1" s="1"/>
  <c r="V76" i="1"/>
  <c r="R76" i="1"/>
  <c r="P76" i="1"/>
  <c r="K74" i="1"/>
  <c r="K72" i="1" s="1"/>
  <c r="T75" i="1"/>
  <c r="G74" i="1"/>
  <c r="G72" i="1" s="1"/>
  <c r="V73" i="1"/>
  <c r="T73" i="1"/>
  <c r="R73" i="1"/>
  <c r="P73" i="1"/>
  <c r="O73" i="1"/>
  <c r="N73" i="1"/>
  <c r="T71" i="1"/>
  <c r="M70" i="1"/>
  <c r="R71" i="1"/>
  <c r="L70" i="1"/>
  <c r="K70" i="1"/>
  <c r="J70" i="1"/>
  <c r="G70" i="1"/>
  <c r="F70" i="1"/>
  <c r="V69" i="1"/>
  <c r="T69" i="1"/>
  <c r="R69" i="1"/>
  <c r="P69" i="1"/>
  <c r="O69" i="1"/>
  <c r="I68" i="1"/>
  <c r="I67" i="1" s="1"/>
  <c r="T68" i="1"/>
  <c r="R68" i="1"/>
  <c r="P68" i="1"/>
  <c r="M67" i="1"/>
  <c r="L67" i="1"/>
  <c r="K67" i="1"/>
  <c r="J67" i="1"/>
  <c r="J66" i="1" s="1"/>
  <c r="J65" i="1" s="1"/>
  <c r="G67" i="1"/>
  <c r="F67" i="1"/>
  <c r="E67" i="1"/>
  <c r="V64" i="1"/>
  <c r="T64" i="1"/>
  <c r="R64" i="1"/>
  <c r="P64" i="1"/>
  <c r="O64" i="1"/>
  <c r="N64" i="1"/>
  <c r="V63" i="1"/>
  <c r="T63" i="1"/>
  <c r="R63" i="1"/>
  <c r="P63" i="1"/>
  <c r="O63" i="1"/>
  <c r="N63" i="1"/>
  <c r="M62" i="1"/>
  <c r="L62" i="1"/>
  <c r="K62" i="1"/>
  <c r="J62" i="1"/>
  <c r="I62" i="1"/>
  <c r="H62" i="1"/>
  <c r="G62" i="1"/>
  <c r="F62" i="1"/>
  <c r="E62" i="1"/>
  <c r="D62" i="1"/>
  <c r="T61" i="1"/>
  <c r="P61" i="1"/>
  <c r="I61" i="1"/>
  <c r="V61" i="1"/>
  <c r="R61" i="1"/>
  <c r="I60" i="1"/>
  <c r="T60" i="1"/>
  <c r="R60" i="1"/>
  <c r="P59" i="1"/>
  <c r="V59" i="1"/>
  <c r="T59" i="1"/>
  <c r="R59" i="1"/>
  <c r="R58" i="1"/>
  <c r="M54" i="1"/>
  <c r="M51" i="1" s="1"/>
  <c r="I58" i="1"/>
  <c r="T58" i="1"/>
  <c r="T57" i="1"/>
  <c r="P57" i="1"/>
  <c r="I57" i="1"/>
  <c r="V57" i="1"/>
  <c r="R57" i="1"/>
  <c r="D57" i="1"/>
  <c r="T56" i="1"/>
  <c r="J54" i="1"/>
  <c r="F54" i="1"/>
  <c r="P55" i="1"/>
  <c r="L54" i="1"/>
  <c r="V55" i="1"/>
  <c r="G54" i="1"/>
  <c r="T54" i="1" s="1"/>
  <c r="R55" i="1"/>
  <c r="P53" i="1"/>
  <c r="V53" i="1"/>
  <c r="R53" i="1"/>
  <c r="T52" i="1"/>
  <c r="I52" i="1"/>
  <c r="V47" i="1"/>
  <c r="T47" i="1"/>
  <c r="R47" i="1"/>
  <c r="P47" i="1"/>
  <c r="O47" i="1"/>
  <c r="N47" i="1"/>
  <c r="L46" i="1"/>
  <c r="K46" i="1"/>
  <c r="F46" i="1"/>
  <c r="R46" i="1" s="1"/>
  <c r="O45" i="1"/>
  <c r="M45" i="1"/>
  <c r="L45" i="1"/>
  <c r="K45" i="1"/>
  <c r="J45" i="1"/>
  <c r="I45" i="1"/>
  <c r="H45" i="1"/>
  <c r="G45" i="1"/>
  <c r="T45" i="1" s="1"/>
  <c r="F45" i="1"/>
  <c r="E45" i="1"/>
  <c r="D45" i="1"/>
  <c r="M44" i="1"/>
  <c r="L44" i="1"/>
  <c r="K44" i="1"/>
  <c r="J44" i="1"/>
  <c r="I44" i="1"/>
  <c r="H44" i="1"/>
  <c r="G44" i="1"/>
  <c r="F44" i="1"/>
  <c r="R44" i="1" s="1"/>
  <c r="E44" i="1"/>
  <c r="D44" i="1"/>
  <c r="M43" i="1"/>
  <c r="L43" i="1"/>
  <c r="K43" i="1"/>
  <c r="J43" i="1"/>
  <c r="I43" i="1"/>
  <c r="H43" i="1"/>
  <c r="G43" i="1"/>
  <c r="F43" i="1"/>
  <c r="E43" i="1"/>
  <c r="D43" i="1"/>
  <c r="M42" i="1"/>
  <c r="L42" i="1"/>
  <c r="K42" i="1"/>
  <c r="J42" i="1"/>
  <c r="I42" i="1"/>
  <c r="H42" i="1"/>
  <c r="G42" i="1"/>
  <c r="F42" i="1"/>
  <c r="R42" i="1" s="1"/>
  <c r="E42" i="1"/>
  <c r="D42" i="1"/>
  <c r="L41" i="1"/>
  <c r="K41" i="1"/>
  <c r="F41" i="1"/>
  <c r="R41" i="1" s="1"/>
  <c r="V40" i="1"/>
  <c r="T40" i="1"/>
  <c r="R40" i="1"/>
  <c r="P40" i="1"/>
  <c r="O40" i="1"/>
  <c r="N40" i="1"/>
  <c r="V39" i="1"/>
  <c r="T39" i="1"/>
  <c r="R39" i="1"/>
  <c r="P39" i="1"/>
  <c r="O39" i="1"/>
  <c r="N39" i="1"/>
  <c r="V38" i="1"/>
  <c r="T38" i="1"/>
  <c r="R38" i="1"/>
  <c r="P38" i="1"/>
  <c r="O38" i="1"/>
  <c r="N38" i="1"/>
  <c r="V37" i="1"/>
  <c r="T37" i="1"/>
  <c r="R37" i="1"/>
  <c r="P37" i="1"/>
  <c r="O37" i="1"/>
  <c r="N37" i="1"/>
  <c r="V36" i="1"/>
  <c r="T36" i="1"/>
  <c r="R36" i="1"/>
  <c r="P36" i="1"/>
  <c r="O36" i="1"/>
  <c r="N36" i="1"/>
  <c r="V35" i="1"/>
  <c r="T35" i="1"/>
  <c r="R35" i="1"/>
  <c r="P35" i="1"/>
  <c r="O35" i="1"/>
  <c r="N35" i="1"/>
  <c r="V34" i="1"/>
  <c r="T34" i="1"/>
  <c r="R34" i="1"/>
  <c r="P34" i="1"/>
  <c r="O34" i="1"/>
  <c r="N34" i="1"/>
  <c r="V33" i="1"/>
  <c r="T33" i="1"/>
  <c r="R33" i="1"/>
  <c r="P33" i="1"/>
  <c r="O33" i="1"/>
  <c r="N33" i="1"/>
  <c r="L32" i="1"/>
  <c r="M31" i="1"/>
  <c r="L31" i="1"/>
  <c r="K31" i="1"/>
  <c r="J31" i="1"/>
  <c r="I31" i="1"/>
  <c r="H31" i="1"/>
  <c r="G31" i="1"/>
  <c r="F31" i="1"/>
  <c r="E31" i="1"/>
  <c r="D31" i="1"/>
  <c r="G30" i="1"/>
  <c r="F30" i="1"/>
  <c r="M29" i="1"/>
  <c r="J29" i="1"/>
  <c r="I29" i="1"/>
  <c r="F29" i="1"/>
  <c r="E29" i="1"/>
  <c r="G24" i="1"/>
  <c r="H24" i="1" s="1"/>
  <c r="I24" i="1" s="1"/>
  <c r="J24" i="1" s="1"/>
  <c r="K24" i="1" s="1"/>
  <c r="L24" i="1" s="1"/>
  <c r="M24" i="1" s="1"/>
  <c r="C24" i="1"/>
  <c r="D24" i="1" s="1"/>
  <c r="E24" i="1" s="1"/>
  <c r="F24" i="1" s="1"/>
  <c r="B24" i="1"/>
  <c r="T31" i="1" l="1"/>
  <c r="R70" i="1"/>
  <c r="V108" i="1"/>
  <c r="T29" i="1"/>
  <c r="K66" i="1"/>
  <c r="K65" i="1" s="1"/>
  <c r="R31" i="1"/>
  <c r="V42" i="1"/>
  <c r="M46" i="1"/>
  <c r="R108" i="1"/>
  <c r="P108" i="1"/>
  <c r="O116" i="1"/>
  <c r="R29" i="1"/>
  <c r="R30" i="1"/>
  <c r="N43" i="1"/>
  <c r="V43" i="1"/>
  <c r="T62" i="1"/>
  <c r="O105" i="1"/>
  <c r="R111" i="1"/>
  <c r="O43" i="1"/>
  <c r="D29" i="1"/>
  <c r="H29" i="1"/>
  <c r="T43" i="1"/>
  <c r="V44" i="1"/>
  <c r="V45" i="1"/>
  <c r="R62" i="1"/>
  <c r="P100" i="1"/>
  <c r="O118" i="1"/>
  <c r="P29" i="1"/>
  <c r="N29" i="1"/>
  <c r="V29" i="1"/>
  <c r="P42" i="1"/>
  <c r="N42" i="1"/>
  <c r="R43" i="1"/>
  <c r="P44" i="1"/>
  <c r="N44" i="1"/>
  <c r="R45" i="1"/>
  <c r="N45" i="1"/>
  <c r="L80" i="1"/>
  <c r="L28" i="1" s="1"/>
  <c r="P105" i="1"/>
  <c r="N105" i="1"/>
  <c r="D61" i="1"/>
  <c r="O42" i="1"/>
  <c r="O44" i="1"/>
  <c r="G66" i="1"/>
  <c r="M66" i="1"/>
  <c r="M65" i="1" s="1"/>
  <c r="N108" i="1"/>
  <c r="P31" i="1"/>
  <c r="N31" i="1"/>
  <c r="V31" i="1"/>
  <c r="T42" i="1"/>
  <c r="T44" i="1"/>
  <c r="F51" i="1"/>
  <c r="O57" i="1"/>
  <c r="P62" i="1"/>
  <c r="L66" i="1"/>
  <c r="L65" i="1" s="1"/>
  <c r="M80" i="1"/>
  <c r="M28" i="1" s="1"/>
  <c r="T108" i="1"/>
  <c r="N116" i="1"/>
  <c r="N118" i="1"/>
  <c r="V71" i="1"/>
  <c r="H70" i="1"/>
  <c r="V70" i="1" s="1"/>
  <c r="L51" i="1"/>
  <c r="P60" i="1"/>
  <c r="V60" i="1"/>
  <c r="T67" i="1"/>
  <c r="I71" i="1"/>
  <c r="I70" i="1" s="1"/>
  <c r="I66" i="1" s="1"/>
  <c r="I65" i="1" s="1"/>
  <c r="R52" i="1"/>
  <c r="G51" i="1"/>
  <c r="D55" i="1"/>
  <c r="D59" i="1"/>
  <c r="E70" i="1"/>
  <c r="P71" i="1"/>
  <c r="P75" i="1"/>
  <c r="I76" i="1"/>
  <c r="P79" i="1"/>
  <c r="G82" i="1"/>
  <c r="I83" i="1"/>
  <c r="J82" i="1"/>
  <c r="J81" i="1" s="1"/>
  <c r="J80" i="1" s="1"/>
  <c r="J28" i="1" s="1"/>
  <c r="P121" i="1"/>
  <c r="V121" i="1"/>
  <c r="D121" i="1"/>
  <c r="O31" i="1"/>
  <c r="D53" i="1"/>
  <c r="T53" i="1"/>
  <c r="I55" i="1"/>
  <c r="R56" i="1"/>
  <c r="P58" i="1"/>
  <c r="V58" i="1"/>
  <c r="P67" i="1"/>
  <c r="F74" i="1"/>
  <c r="R75" i="1"/>
  <c r="I77" i="1"/>
  <c r="D78" i="1"/>
  <c r="P83" i="1"/>
  <c r="P84" i="1"/>
  <c r="P56" i="1"/>
  <c r="D56" i="1"/>
  <c r="T72" i="1"/>
  <c r="I75" i="1"/>
  <c r="J74" i="1"/>
  <c r="J72" i="1" s="1"/>
  <c r="D76" i="1"/>
  <c r="T76" i="1"/>
  <c r="N85" i="1"/>
  <c r="F32" i="1"/>
  <c r="T55" i="1"/>
  <c r="P43" i="1"/>
  <c r="P45" i="1"/>
  <c r="P52" i="1"/>
  <c r="D52" i="1"/>
  <c r="J51" i="1"/>
  <c r="I53" i="1"/>
  <c r="E54" i="1"/>
  <c r="K54" i="1"/>
  <c r="K51" i="1" s="1"/>
  <c r="I56" i="1"/>
  <c r="N57" i="1"/>
  <c r="I59" i="1"/>
  <c r="N61" i="1"/>
  <c r="O62" i="1"/>
  <c r="N62" i="1"/>
  <c r="V62" i="1"/>
  <c r="R67" i="1"/>
  <c r="F66" i="1"/>
  <c r="T70" i="1"/>
  <c r="D71" i="1"/>
  <c r="T74" i="1"/>
  <c r="M74" i="1"/>
  <c r="M72" i="1" s="1"/>
  <c r="M50" i="1" s="1"/>
  <c r="R81" i="1"/>
  <c r="R82" i="1"/>
  <c r="R83" i="1"/>
  <c r="P88" i="1"/>
  <c r="V88" i="1"/>
  <c r="K114" i="1"/>
  <c r="K32" i="1" s="1"/>
  <c r="D68" i="1"/>
  <c r="E74" i="1"/>
  <c r="V77" i="1"/>
  <c r="V79" i="1"/>
  <c r="E82" i="1"/>
  <c r="I85" i="1"/>
  <c r="T87" i="1"/>
  <c r="D87" i="1"/>
  <c r="K91" i="1"/>
  <c r="K90" i="1" s="1"/>
  <c r="R90" i="1" s="1"/>
  <c r="I92" i="1"/>
  <c r="I91" i="1" s="1"/>
  <c r="I90" i="1" s="1"/>
  <c r="P93" i="1"/>
  <c r="D93" i="1"/>
  <c r="E91" i="1"/>
  <c r="P95" i="1"/>
  <c r="V95" i="1"/>
  <c r="P97" i="1"/>
  <c r="V97" i="1"/>
  <c r="K100" i="1"/>
  <c r="I101" i="1"/>
  <c r="I100" i="1" s="1"/>
  <c r="P86" i="1"/>
  <c r="V86" i="1"/>
  <c r="G91" i="1"/>
  <c r="T92" i="1"/>
  <c r="D92" i="1"/>
  <c r="T94" i="1"/>
  <c r="D94" i="1"/>
  <c r="T96" i="1"/>
  <c r="D96" i="1"/>
  <c r="T98" i="1"/>
  <c r="D98" i="1"/>
  <c r="G100" i="1"/>
  <c r="T100" i="1" s="1"/>
  <c r="T101" i="1"/>
  <c r="D101" i="1"/>
  <c r="F100" i="1"/>
  <c r="R100" i="1" s="1"/>
  <c r="R102" i="1"/>
  <c r="P104" i="1"/>
  <c r="V104" i="1"/>
  <c r="D104" i="1"/>
  <c r="P112" i="1"/>
  <c r="D112" i="1"/>
  <c r="E111" i="1"/>
  <c r="M114" i="1"/>
  <c r="M32" i="1" s="1"/>
  <c r="T116" i="1"/>
  <c r="G114" i="1"/>
  <c r="P119" i="1"/>
  <c r="V119" i="1"/>
  <c r="D119" i="1"/>
  <c r="D103" i="1"/>
  <c r="P115" i="1"/>
  <c r="D115" i="1"/>
  <c r="E114" i="1"/>
  <c r="P117" i="1"/>
  <c r="V117" i="1"/>
  <c r="D117" i="1"/>
  <c r="P102" i="1"/>
  <c r="D102" i="1"/>
  <c r="I116" i="1"/>
  <c r="I118" i="1"/>
  <c r="I122" i="1"/>
  <c r="I185" i="1"/>
  <c r="I184" i="1" s="1"/>
  <c r="J184" i="1"/>
  <c r="D120" i="1"/>
  <c r="V120" i="1"/>
  <c r="D122" i="1"/>
  <c r="V122" i="1"/>
  <c r="L111" i="1"/>
  <c r="L30" i="1" s="1"/>
  <c r="T30" i="1" s="1"/>
  <c r="E184" i="1"/>
  <c r="L50" i="1" l="1"/>
  <c r="I114" i="1"/>
  <c r="I32" i="1" s="1"/>
  <c r="O29" i="1"/>
  <c r="F80" i="1"/>
  <c r="R80" i="1" s="1"/>
  <c r="D88" i="1"/>
  <c r="J50" i="1"/>
  <c r="J27" i="1" s="1"/>
  <c r="J26" i="1" s="1"/>
  <c r="D58" i="1"/>
  <c r="O58" i="1" s="1"/>
  <c r="R114" i="1"/>
  <c r="T66" i="1"/>
  <c r="G65" i="1"/>
  <c r="T65" i="1" s="1"/>
  <c r="O61" i="1"/>
  <c r="O56" i="1"/>
  <c r="N56" i="1"/>
  <c r="K50" i="1"/>
  <c r="R51" i="1"/>
  <c r="E162" i="1"/>
  <c r="E41" i="1" s="1"/>
  <c r="E46" i="1"/>
  <c r="O119" i="1"/>
  <c r="N119" i="1"/>
  <c r="D111" i="1"/>
  <c r="N112" i="1"/>
  <c r="N111" i="1" s="1"/>
  <c r="V75" i="1"/>
  <c r="H74" i="1"/>
  <c r="O71" i="1"/>
  <c r="N71" i="1"/>
  <c r="D70" i="1"/>
  <c r="N55" i="1"/>
  <c r="O55" i="1"/>
  <c r="N120" i="1"/>
  <c r="O120" i="1"/>
  <c r="V102" i="1"/>
  <c r="H100" i="1"/>
  <c r="V100" i="1" s="1"/>
  <c r="H111" i="1"/>
  <c r="V112" i="1"/>
  <c r="N94" i="1"/>
  <c r="O94" i="1"/>
  <c r="V93" i="1"/>
  <c r="H91" i="1"/>
  <c r="H82" i="1"/>
  <c r="V83" i="1"/>
  <c r="D75" i="1"/>
  <c r="N52" i="1"/>
  <c r="O52" i="1" s="1"/>
  <c r="V84" i="1"/>
  <c r="D84" i="1"/>
  <c r="N53" i="1"/>
  <c r="O53" i="1"/>
  <c r="M49" i="1"/>
  <c r="M48" i="1" s="1"/>
  <c r="M27" i="1"/>
  <c r="M26" i="1" s="1"/>
  <c r="M25" i="1" s="1"/>
  <c r="H184" i="1"/>
  <c r="V185" i="1"/>
  <c r="V184" i="1" s="1"/>
  <c r="J162" i="1"/>
  <c r="J41" i="1" s="1"/>
  <c r="J46" i="1"/>
  <c r="P114" i="1"/>
  <c r="E32" i="1"/>
  <c r="P32" i="1" s="1"/>
  <c r="T111" i="1"/>
  <c r="N101" i="1"/>
  <c r="O101" i="1" s="1"/>
  <c r="D100" i="1"/>
  <c r="R91" i="1"/>
  <c r="N87" i="1"/>
  <c r="O87" i="1"/>
  <c r="D83" i="1"/>
  <c r="E72" i="1"/>
  <c r="P72" i="1" s="1"/>
  <c r="P74" i="1"/>
  <c r="N88" i="1"/>
  <c r="R66" i="1"/>
  <c r="F65" i="1"/>
  <c r="E51" i="1"/>
  <c r="P54" i="1"/>
  <c r="V52" i="1"/>
  <c r="R32" i="1"/>
  <c r="O121" i="1"/>
  <c r="N121" i="1"/>
  <c r="I82" i="1"/>
  <c r="I81" i="1" s="1"/>
  <c r="I80" i="1" s="1"/>
  <c r="I28" i="1" s="1"/>
  <c r="N59" i="1"/>
  <c r="O59" i="1"/>
  <c r="L27" i="1"/>
  <c r="L26" i="1" s="1"/>
  <c r="L25" i="1" s="1"/>
  <c r="L49" i="1"/>
  <c r="L48" i="1" s="1"/>
  <c r="O102" i="1"/>
  <c r="N102" i="1"/>
  <c r="H114" i="1"/>
  <c r="V115" i="1"/>
  <c r="N104" i="1"/>
  <c r="O104" i="1" s="1"/>
  <c r="O93" i="1"/>
  <c r="N93" i="1"/>
  <c r="D67" i="1"/>
  <c r="O68" i="1"/>
  <c r="N68" i="1"/>
  <c r="J49" i="1"/>
  <c r="J48" i="1" s="1"/>
  <c r="O78" i="1"/>
  <c r="N78" i="1"/>
  <c r="F28" i="1"/>
  <c r="N98" i="1"/>
  <c r="O98" i="1"/>
  <c r="G90" i="1"/>
  <c r="T90" i="1" s="1"/>
  <c r="T91" i="1"/>
  <c r="K80" i="1"/>
  <c r="K28" i="1" s="1"/>
  <c r="D79" i="1"/>
  <c r="O76" i="1"/>
  <c r="N76" i="1"/>
  <c r="P70" i="1"/>
  <c r="E66" i="1"/>
  <c r="G50" i="1"/>
  <c r="T51" i="1"/>
  <c r="D185" i="1"/>
  <c r="N122" i="1"/>
  <c r="O122" i="1"/>
  <c r="I162" i="1"/>
  <c r="I41" i="1" s="1"/>
  <c r="I46" i="1"/>
  <c r="O117" i="1"/>
  <c r="N117" i="1"/>
  <c r="O115" i="1"/>
  <c r="D114" i="1"/>
  <c r="N115" i="1"/>
  <c r="N103" i="1"/>
  <c r="O103" i="1"/>
  <c r="T114" i="1"/>
  <c r="G32" i="1"/>
  <c r="T32" i="1" s="1"/>
  <c r="P111" i="1"/>
  <c r="E30" i="1"/>
  <c r="P30" i="1" s="1"/>
  <c r="N96" i="1"/>
  <c r="O96" i="1" s="1"/>
  <c r="N92" i="1"/>
  <c r="O92" i="1"/>
  <c r="D86" i="1"/>
  <c r="D97" i="1"/>
  <c r="D95" i="1"/>
  <c r="E90" i="1"/>
  <c r="P90" i="1" s="1"/>
  <c r="P91" i="1"/>
  <c r="E81" i="1"/>
  <c r="P82" i="1"/>
  <c r="D77" i="1"/>
  <c r="H67" i="1"/>
  <c r="V68" i="1"/>
  <c r="I74" i="1"/>
  <c r="I72" i="1" s="1"/>
  <c r="H54" i="1"/>
  <c r="V54" i="1" s="1"/>
  <c r="V56" i="1"/>
  <c r="R74" i="1"/>
  <c r="F72" i="1"/>
  <c r="R72" i="1" s="1"/>
  <c r="I54" i="1"/>
  <c r="I51" i="1" s="1"/>
  <c r="I50" i="1" s="1"/>
  <c r="G81" i="1"/>
  <c r="T82" i="1"/>
  <c r="R54" i="1"/>
  <c r="D60" i="1"/>
  <c r="O112" i="1" l="1"/>
  <c r="P46" i="1"/>
  <c r="J25" i="1"/>
  <c r="O88" i="1"/>
  <c r="D54" i="1"/>
  <c r="N58" i="1"/>
  <c r="I49" i="1"/>
  <c r="I48" i="1" s="1"/>
  <c r="I27" i="1"/>
  <c r="I26" i="1" s="1"/>
  <c r="I25" i="1" s="1"/>
  <c r="T81" i="1"/>
  <c r="G80" i="1"/>
  <c r="V67" i="1"/>
  <c r="H66" i="1"/>
  <c r="E65" i="1"/>
  <c r="P65" i="1" s="1"/>
  <c r="P66" i="1"/>
  <c r="O79" i="1"/>
  <c r="N79" i="1"/>
  <c r="O83" i="1"/>
  <c r="N83" i="1"/>
  <c r="D82" i="1"/>
  <c r="O77" i="1"/>
  <c r="N77" i="1"/>
  <c r="D184" i="1"/>
  <c r="N185" i="1"/>
  <c r="N184" i="1" s="1"/>
  <c r="P51" i="1"/>
  <c r="H162" i="1"/>
  <c r="H41" i="1" s="1"/>
  <c r="V41" i="1" s="1"/>
  <c r="H46" i="1"/>
  <c r="V46" i="1" s="1"/>
  <c r="V82" i="1"/>
  <c r="H81" i="1"/>
  <c r="K49" i="1"/>
  <c r="K48" i="1" s="1"/>
  <c r="K27" i="1"/>
  <c r="K26" i="1" s="1"/>
  <c r="K25" i="1" s="1"/>
  <c r="O95" i="1"/>
  <c r="N95" i="1"/>
  <c r="H51" i="1"/>
  <c r="R65" i="1"/>
  <c r="F50" i="1"/>
  <c r="N100" i="1"/>
  <c r="O100" i="1" s="1"/>
  <c r="O84" i="1"/>
  <c r="N84" i="1"/>
  <c r="V91" i="1"/>
  <c r="H90" i="1"/>
  <c r="V90" i="1" s="1"/>
  <c r="V74" i="1"/>
  <c r="H72" i="1"/>
  <c r="V72" i="1" s="1"/>
  <c r="P41" i="1"/>
  <c r="O86" i="1"/>
  <c r="N86" i="1"/>
  <c r="O60" i="1"/>
  <c r="N60" i="1"/>
  <c r="D66" i="1"/>
  <c r="O67" i="1"/>
  <c r="V114" i="1"/>
  <c r="H32" i="1"/>
  <c r="V32" i="1" s="1"/>
  <c r="P81" i="1"/>
  <c r="E80" i="1"/>
  <c r="N97" i="1"/>
  <c r="O97" i="1" s="1"/>
  <c r="D91" i="1"/>
  <c r="O114" i="1"/>
  <c r="N114" i="1"/>
  <c r="D32" i="1"/>
  <c r="G49" i="1"/>
  <c r="G27" i="1"/>
  <c r="T50" i="1"/>
  <c r="R28" i="1"/>
  <c r="D74" i="1"/>
  <c r="N75" i="1"/>
  <c r="O75" i="1" s="1"/>
  <c r="V111" i="1"/>
  <c r="H30" i="1"/>
  <c r="V30" i="1" s="1"/>
  <c r="O70" i="1"/>
  <c r="O111" i="1"/>
  <c r="D30" i="1"/>
  <c r="N54" i="1" l="1"/>
  <c r="O54" i="1" s="1"/>
  <c r="E50" i="1"/>
  <c r="D51" i="1"/>
  <c r="O185" i="1"/>
  <c r="N30" i="1"/>
  <c r="O30" i="1" s="1"/>
  <c r="N74" i="1"/>
  <c r="O74" i="1" s="1"/>
  <c r="D72" i="1"/>
  <c r="O32" i="1"/>
  <c r="N32" i="1"/>
  <c r="O66" i="1"/>
  <c r="N66" i="1"/>
  <c r="D65" i="1"/>
  <c r="G28" i="1"/>
  <c r="T28" i="1" s="1"/>
  <c r="T80" i="1"/>
  <c r="N51" i="1"/>
  <c r="O51" i="1" s="1"/>
  <c r="R50" i="1"/>
  <c r="F49" i="1"/>
  <c r="F27" i="1"/>
  <c r="E49" i="1"/>
  <c r="P50" i="1"/>
  <c r="E27" i="1"/>
  <c r="G48" i="1"/>
  <c r="T48" i="1" s="1"/>
  <c r="T49" i="1"/>
  <c r="N91" i="1"/>
  <c r="O91" i="1" s="1"/>
  <c r="D90" i="1"/>
  <c r="V51" i="1"/>
  <c r="D162" i="1"/>
  <c r="O184" i="1"/>
  <c r="D46" i="1"/>
  <c r="N82" i="1"/>
  <c r="O82" i="1" s="1"/>
  <c r="D81" i="1"/>
  <c r="H80" i="1"/>
  <c r="V81" i="1"/>
  <c r="T27" i="1"/>
  <c r="P80" i="1"/>
  <c r="E28" i="1"/>
  <c r="P28" i="1" s="1"/>
  <c r="V66" i="1"/>
  <c r="H65" i="1"/>
  <c r="V65" i="1" s="1"/>
  <c r="H50" i="1" l="1"/>
  <c r="V50" i="1"/>
  <c r="H27" i="1"/>
  <c r="H49" i="1"/>
  <c r="N65" i="1"/>
  <c r="O65" i="1"/>
  <c r="N72" i="1"/>
  <c r="O72" i="1" s="1"/>
  <c r="N46" i="1"/>
  <c r="O46" i="1" s="1"/>
  <c r="D50" i="1"/>
  <c r="G26" i="1"/>
  <c r="R27" i="1"/>
  <c r="F26" i="1"/>
  <c r="N90" i="1"/>
  <c r="O90" i="1" s="1"/>
  <c r="V80" i="1"/>
  <c r="H28" i="1"/>
  <c r="V28" i="1" s="1"/>
  <c r="E48" i="1"/>
  <c r="P48" i="1" s="1"/>
  <c r="P49" i="1"/>
  <c r="N81" i="1"/>
  <c r="O81" i="1" s="1"/>
  <c r="D80" i="1"/>
  <c r="O162" i="1"/>
  <c r="D41" i="1"/>
  <c r="P27" i="1"/>
  <c r="E26" i="1"/>
  <c r="R49" i="1"/>
  <c r="F48" i="1"/>
  <c r="R48" i="1" s="1"/>
  <c r="O41" i="1" l="1"/>
  <c r="N41" i="1"/>
  <c r="T26" i="1"/>
  <c r="G25" i="1"/>
  <c r="N50" i="1"/>
  <c r="O50" i="1" s="1"/>
  <c r="D27" i="1"/>
  <c r="D49" i="1"/>
  <c r="H26" i="1"/>
  <c r="V27" i="1"/>
  <c r="V49" i="1"/>
  <c r="H48" i="1"/>
  <c r="V48" i="1" s="1"/>
  <c r="P26" i="1"/>
  <c r="E25" i="1"/>
  <c r="N80" i="1"/>
  <c r="D28" i="1"/>
  <c r="O80" i="1"/>
  <c r="R26" i="1"/>
  <c r="F25" i="1"/>
  <c r="P25" i="1" l="1"/>
  <c r="D26" i="1"/>
  <c r="N27" i="1"/>
  <c r="O27" i="1" s="1"/>
  <c r="T25" i="1"/>
  <c r="R25" i="1"/>
  <c r="O49" i="1"/>
  <c r="N49" i="1"/>
  <c r="D48" i="1"/>
  <c r="N28" i="1"/>
  <c r="O28" i="1"/>
  <c r="H25" i="1"/>
  <c r="V26" i="1"/>
  <c r="N48" i="1" l="1"/>
  <c r="O48" i="1" s="1"/>
  <c r="V25" i="1"/>
  <c r="D25" i="1"/>
  <c r="N26" i="1"/>
  <c r="O26" i="1" s="1"/>
  <c r="N25" i="1" l="1"/>
  <c r="O25" i="1"/>
</calcChain>
</file>

<file path=xl/sharedStrings.xml><?xml version="1.0" encoding="utf-8"?>
<sst xmlns="http://schemas.openxmlformats.org/spreadsheetml/2006/main" count="744" uniqueCount="362">
  <si>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</si>
  <si>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</si>
  <si>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</si>
  <si>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</si>
  <si>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</si>
  <si>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</si>
  <si>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</si>
  <si>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</si>
  <si>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</si>
  <si>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</si>
  <si>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</si>
  <si>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</si>
  <si>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</si>
  <si>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</si>
  <si>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</si>
  <si>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</si>
  <si>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</si>
  <si>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</si>
  <si>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</si>
  <si>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</si>
  <si>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</si>
  <si>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</si>
  <si>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</si>
  <si>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</si>
  <si>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</si>
  <si>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</si>
  <si>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</si>
  <si>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</si>
  <si>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</si>
  <si>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</si>
  <si>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</si>
  <si>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</si>
  <si>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</si>
  <si>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</si>
  <si>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</si>
  <si>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</si>
  <si>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</si>
  <si>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</si>
  <si>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</si>
  <si>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</si>
  <si>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</si>
  <si>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</si>
  <si>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</si>
  <si>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</si>
  <si>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</si>
  <si>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</si>
  <si>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</si>
  <si>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</si>
  <si>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</si>
  <si>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</si>
  <si>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</si>
  <si>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</si>
  <si>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</si>
  <si>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</si>
  <si>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</si>
  <si>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</si>
  <si>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</si>
  <si>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</si>
  <si>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</si>
  <si>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</si>
  <si>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</si>
  <si>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</si>
  <si>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</si>
  <si>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</si>
  <si>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</si>
  <si>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</si>
  <si>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</si>
  <si>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</si>
  <si>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</si>
  <si>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</si>
  <si>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</si>
  <si>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</si>
  <si>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</si>
  <si>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</si>
  <si>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</si>
  <si>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</si>
  <si>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</si>
  <si>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</si>
  <si>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</si>
  <si>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</si>
  <si>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</si>
  <si>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</si>
  <si>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</si>
  <si>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</si>
  <si>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</si>
  <si>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</si>
  <si>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</si>
  <si>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</si>
  <si>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</si>
  <si>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</si>
  <si>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</si>
  <si>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</si>
  <si>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</si>
  <si>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</si>
  <si>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</si>
  <si>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</si>
  <si>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</si>
  <si>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</si>
  <si>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</si>
  <si>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</si>
  <si>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</si>
  <si>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</si>
  <si>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</si>
  <si>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</si>
  <si>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</si>
  <si>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</si>
  <si>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</si>
  <si>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</si>
  <si>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</si>
  <si>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</si>
  <si>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</si>
  <si>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</si>
  <si>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</si>
  <si>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</si>
  <si>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</si>
  <si>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</si>
  <si>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</si>
  <si>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</si>
  <si>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</si>
  <si>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</si>
  <si>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</si>
  <si>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</si>
  <si>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</si>
  <si>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</si>
  <si>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</si>
  <si>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</si>
  <si>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</si>
  <si>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</si>
  <si>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</si>
  <si>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</si>
  <si>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</si>
  <si>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</si>
  <si>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</si>
  <si>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</si>
  <si>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</si>
  <si>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</si>
  <si>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</si>
  <si>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</si>
  <si>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</si>
  <si>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</si>
  <si>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</si>
  <si>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</si>
  <si>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</si>
  <si>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</si>
  <si>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</si>
  <si>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</si>
  <si>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</si>
  <si>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</si>
  <si>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</si>
  <si>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</si>
  <si>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</si>
  <si>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</si>
  <si>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</si>
  <si>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</si>
  <si>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</si>
  <si>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</si>
  <si>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</si>
  <si>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</si>
  <si>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</si>
  <si>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</si>
  <si>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</si>
  <si>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</si>
  <si>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</si>
  <si>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</si>
  <si>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</si>
  <si>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</si>
  <si>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</si>
  <si>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</si>
  <si>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</si>
  <si>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</si>
  <si>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</si>
  <si>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</si>
  <si>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</si>
  <si>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</si>
  <si>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</si>
  <si>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</si>
  <si>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</si>
  <si>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</si>
  <si>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</si>
  <si>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</si>
  <si>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</si>
  <si>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</si>
  <si>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</si>
  <si>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</si>
  <si>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</si>
  <si>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</si>
  <si>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</si>
  <si>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</si>
  <si>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</si>
  <si>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</si>
  <si>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</si>
  <si>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</si>
  <si>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</si>
  <si>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</si>
  <si>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</si>
  <si>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</si>
  <si>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</si>
  <si>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</si>
  <si>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</si>
  <si>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</si>
  <si>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</si>
  <si>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</si>
  <si>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</si>
  <si>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</si>
  <si>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</si>
  <si>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</si>
  <si>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</si>
  <si>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</si>
  <si>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</si>
  <si>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</si>
  <si>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</si>
  <si>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</si>
  <si>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</si>
  <si>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</si>
  <si>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</si>
  <si>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</si>
  <si>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</si>
  <si>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</si>
  <si>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</si>
  <si>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</si>
  <si>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</si>
  <si>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</si>
  <si>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</si>
  <si>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</si>
  <si>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</si>
  <si>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</si>
  <si>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</si>
  <si>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</si>
  <si>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</si>
  <si>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</si>
  <si>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</si>
  <si>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</si>
  <si>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</si>
  <si>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</si>
  <si>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</si>
  <si>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</si>
  <si>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</si>
  <si>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</si>
  <si>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</si>
  <si>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</si>
  <si>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</si>
  <si>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</si>
  <si>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</si>
  <si>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</si>
  <si>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</si>
  <si>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</si>
  <si>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</si>
  <si>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</si>
  <si>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</si>
  <si>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</si>
  <si>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</si>
  <si>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</si>
  <si>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</si>
  <si>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</si>
  <si>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</si>
  <si>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</si>
  <si>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</si>
  <si>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</si>
  <si>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</si>
  <si>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</si>
  <si>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</si>
  <si>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</si>
  <si>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</si>
  <si>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</si>
  <si>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</si>
  <si>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</si>
  <si>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</si>
  <si>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</si>
  <si>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</si>
  <si>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</si>
  <si>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</si>
  <si>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</si>
  <si>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</si>
  <si>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</si>
  <si>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Отклонение обусловлено погашением кредиторской задолженности 2024 года</t>
  </si>
  <si>
    <t xml:space="preserve">Отклонение обусловлено отставанием от графика производства работ подрядной организацией в связи с необходимостью разминирования трассы ВЛ в связи с обнаружением боеприпасов при выполнении работ по строительству ПС 110 кВ «Ведучи» </t>
  </si>
  <si>
    <t>Отклонение обусловлено необходимостью исполнениея обязательств в рамках договора ТП от 04.04.2023 № 23421/2022/ЧЭ/ИКРЭС</t>
  </si>
  <si>
    <t>Отклонение обусловлено финансированием капитальных вложений, запланированных, но не выполненных в 2024 году в связи с отказом РДУ в разрешении на отключение от напряжения Л-162 и Л-125 вследствие  режимно-балансовой ситуации в энергосистеме Чеченской Республики, а также необходимость изменения прохождения трассы ВЛ по данным линейным объектам вследствие отсутствия решений земельных вопросов</t>
  </si>
  <si>
    <t>Отклонение обусловлено финансированием капитальных вложений, запланированных, но не выполненных в 2024 году в связи с поздним проведением ТЗП и заключением нового договора на СМР</t>
  </si>
  <si>
    <t xml:space="preserve">Корректировка объемов выполненных работ  на основании письма Прокуратуры Чеченской Республики от 26.05.25г. № 7-11-2025/67 </t>
  </si>
  <si>
    <t>Отклонение обусловлено необходимостью отражения затрат заказчика-застройщика</t>
  </si>
  <si>
    <t>Отклонение обусловлено необходимостью реализации мероприятия в соответствии с  актуализированным Планом развития АО «Чеченэнерго», утвержденным решением Совета директоров ПАО «Россети» от 18.12.2024 (Протокол СД от 19.12.2024 №672)</t>
  </si>
  <si>
    <t xml:space="preserve">Отклонение обусловлено закупкой оборудования с опережением графика выполнения работ для дальнейшего монтажа на объекте </t>
  </si>
  <si>
    <t>Задержка поставки оборудования. Срок устранения отставаний – 3 квартал 2025</t>
  </si>
  <si>
    <t>Отклонение обусловлено опережением графика выполнения работ</t>
  </si>
  <si>
    <t>Отклонение в связи с превышением объема финансирования в 2024 году, в том числе экономия по факту ввода объекта в эксплуатацию (РС-14 от 25.12.2025 № 23). Кредиторская задолженность отсутствует</t>
  </si>
  <si>
    <t>Отклонение обусловлено задержкой в проведении ТЗП и заключении договора подряда. В настоящее время ведутся подготовительные работы и закупка материалов.</t>
  </si>
  <si>
    <t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29.12.2022 (протокол от 30.12.2022 № 604).</t>
  </si>
  <si>
    <t>Отклонение обусловлено задержкой в проведении ТЗП и заключении договора подряда.</t>
  </si>
  <si>
    <t>Отклонение обусловлено необходимостью осуществления финансирования в рамках Программы доведения уровня напряжения в сетях 0,4-10 кВ до требований ГОСТ 33073-2019</t>
  </si>
  <si>
    <t>Отклонение обусловлено необходимостью исполнения обязательств по договору ТП (договор ТП от 18.10.2024 № 30896/2024/ЧЭ/ГРОГЭС, договор ТП от 18.10.2024 № 30897/2024/ЧЭ/ГРОГЭС)</t>
  </si>
  <si>
    <t>Отклонение обусловлено необходимостью исполнения обязательств по договору ТП (договор ТП от 04.12.2024 № 34214/2024/ЧЭ/ГРОГЭС). Плата за ТП 1 462,465280 млн руб. с НДС</t>
  </si>
  <si>
    <t>Отклонение обусловлено необходимостью исполнения обязательств по договору ТП (договор ТП от 04.12.2024 № 34213/2024/ЧЭ/ГРОГЭС). Плата за ТП 2 245,140580 млн руб. с НДС</t>
  </si>
  <si>
    <t>Отклонение обусловлено необходимостью финансирования приобретения НМА - автоматизированной системы управления технологическими присоединениями для нужд ЧЭ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</si>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</sst>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2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8" fillId="0" borderId="0" xfId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0" xfId="4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center"/>
    </xf>
    <xf numFmtId="1" fontId="2" fillId="0" borderId="0" xfId="1" applyNumberFormat="1" applyFont="1" applyFill="1" applyAlignment="1">
      <alignment horizontal="left" vertical="top"/>
    </xf>
    <xf numFmtId="2" fontId="2" fillId="0" borderId="0" xfId="1" applyNumberFormat="1" applyFont="1" applyFill="1" applyAlignment="1">
      <alignment horizontal="center" vertical="center"/>
    </xf>
    <xf numFmtId="0" fontId="12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1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left" vertical="center" wrapText="1"/>
    </xf>
    <xf numFmtId="0" fontId="10" fillId="0" borderId="6" xfId="9" applyFont="1" applyFill="1" applyBorder="1" applyAlignment="1">
      <alignment horizontal="left" vertical="center" wrapText="1" shrinkToFit="1"/>
    </xf>
    <xf numFmtId="10" fontId="2" fillId="0" borderId="2" xfId="1" applyNumberFormat="1" applyFont="1" applyFill="1" applyBorder="1" applyAlignment="1">
      <alignment horizontal="center" vertical="center" wrapText="1"/>
    </xf>
    <xf numFmtId="10" fontId="2" fillId="0" borderId="2" xfId="5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 2" xfId="5"/>
    <cellStyle name="Обычный 18" xfId="7"/>
    <cellStyle name="Обычный 18 2" xfId="8"/>
    <cellStyle name="Обычный 29" xfId="9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2%20&#1082;&#1074;&#1072;&#1088;&#1090;&#1072;&#1083;%202025%20&#1075;&#1086;&#1076;&#1072;/&#1054;&#1090;&#1095;&#1077;&#1090;%20&#1063;&#1069;%202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202"/>
  <sheetViews>
    <sheetView tabSelected="1" showRuler="0" view="pageBreakPreview" zoomScale="60" zoomScaleNormal="60" workbookViewId="0">
      <selection activeCell="N31" sqref="N31"/>
    </sheetView>
  </sheetViews>
  <sheetFormatPr defaultColWidth="10.28515625" defaultRowHeight="15.75" x14ac:dyDescent="0.25"/>
  <cols>
    <col min="1" max="1" width="11.42578125" style="1" customWidth="1"/>
    <col min="2" max="2" width="78.7109375" style="1" customWidth="1"/>
    <col min="3" max="3" width="24.42578125" style="1" customWidth="1"/>
    <col min="4" max="4" width="14.85546875" style="18" customWidth="1"/>
    <col min="5" max="14" width="12.42578125" style="18" customWidth="1"/>
    <col min="15" max="15" width="15.5703125" style="18" customWidth="1"/>
    <col min="16" max="23" width="12.42578125" style="18" customWidth="1"/>
    <col min="24" max="24" width="52" style="1" customWidth="1"/>
    <col min="25" max="25" width="22" style="1" customWidth="1"/>
    <col min="26" max="26" width="12.28515625" style="1" customWidth="1"/>
    <col min="27" max="49" width="10.28515625" style="1" customWidth="1"/>
    <col min="50" max="16384" width="10.28515625" style="1"/>
  </cols>
  <sheetData>
    <row r="1" spans="1:26" ht="18.75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 t="s">
        <v>0</v>
      </c>
    </row>
    <row r="2" spans="1:26" ht="18.75" x14ac:dyDescent="0.3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" t="s">
        <v>1</v>
      </c>
    </row>
    <row r="3" spans="1:26" ht="18.75" x14ac:dyDescent="0.3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" t="s">
        <v>2</v>
      </c>
    </row>
    <row r="4" spans="1:26" s="6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6" s="6" customFormat="1" ht="18.75" customHeight="1" x14ac:dyDescent="0.3">
      <c r="A5" s="7" t="s">
        <v>251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  <c r="Z5" s="8"/>
    </row>
    <row r="6" spans="1:26" s="6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6" s="6" customFormat="1" ht="18.75" customHeight="1" x14ac:dyDescent="0.3">
      <c r="A7" s="7" t="s">
        <v>252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6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1"/>
    </row>
    <row r="9" spans="1:26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6" ht="18.75" x14ac:dyDescent="0.3">
      <c r="A10" s="13" t="s">
        <v>253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4"/>
    </row>
    <row r="11" spans="1:26" ht="18.75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3"/>
    </row>
    <row r="12" spans="1:26" ht="18.75" x14ac:dyDescent="0.25">
      <c r="A12" s="16" t="s">
        <v>254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7"/>
    </row>
    <row r="13" spans="1:26" x14ac:dyDescent="0.25">
      <c r="A13" s="10" t="s">
        <v>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1"/>
    </row>
    <row r="14" spans="1:26" ht="18.75" customHeight="1" x14ac:dyDescent="0.25">
      <c r="N14" s="19"/>
      <c r="O14" s="19"/>
      <c r="P14" s="19"/>
      <c r="Q14" s="19"/>
      <c r="R14" s="19"/>
      <c r="S14" s="19"/>
      <c r="T14" s="20"/>
      <c r="U14" s="21"/>
      <c r="V14" s="21"/>
      <c r="W14" s="22"/>
    </row>
    <row r="15" spans="1:26" ht="18.75" customHeight="1" x14ac:dyDescent="0.25">
      <c r="N15" s="19"/>
      <c r="O15" s="19"/>
      <c r="P15" s="19"/>
      <c r="Q15" s="19"/>
      <c r="R15" s="19"/>
      <c r="S15" s="19"/>
      <c r="T15" s="20"/>
      <c r="U15" s="21"/>
      <c r="V15" s="21"/>
      <c r="W15" s="23"/>
    </row>
    <row r="17" spans="1:26" s="24" customFormat="1" x14ac:dyDescent="0.25"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:26" s="24" customFormat="1" x14ac:dyDescent="0.25">
      <c r="A18" s="26"/>
      <c r="B18" s="26"/>
      <c r="C18" s="26"/>
      <c r="D18" s="27"/>
      <c r="E18" s="27"/>
      <c r="F18" s="27"/>
      <c r="G18" s="27"/>
      <c r="H18" s="27"/>
      <c r="I18" s="28"/>
      <c r="J18" s="27"/>
      <c r="K18" s="27"/>
      <c r="L18" s="27"/>
      <c r="M18" s="27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6" ht="29.25" customHeight="1" x14ac:dyDescent="0.25">
      <c r="A19" s="57" t="s">
        <v>6</v>
      </c>
      <c r="B19" s="57" t="s">
        <v>7</v>
      </c>
      <c r="C19" s="58" t="s">
        <v>8</v>
      </c>
      <c r="D19" s="57" t="s">
        <v>9</v>
      </c>
      <c r="E19" s="57"/>
      <c r="F19" s="57"/>
      <c r="G19" s="57"/>
      <c r="H19" s="57"/>
      <c r="I19" s="57"/>
      <c r="J19" s="57"/>
      <c r="K19" s="57"/>
      <c r="L19" s="57"/>
      <c r="M19" s="57"/>
      <c r="N19" s="57" t="s">
        <v>10</v>
      </c>
      <c r="O19" s="57"/>
      <c r="P19" s="57"/>
      <c r="Q19" s="57"/>
      <c r="R19" s="57"/>
      <c r="S19" s="57"/>
      <c r="T19" s="57"/>
      <c r="U19" s="57"/>
      <c r="V19" s="57"/>
      <c r="W19" s="57"/>
      <c r="X19" s="57" t="s">
        <v>11</v>
      </c>
    </row>
    <row r="20" spans="1:26" ht="29.25" customHeight="1" x14ac:dyDescent="0.25">
      <c r="A20" s="57"/>
      <c r="B20" s="57"/>
      <c r="C20" s="59"/>
      <c r="D20" s="57" t="s">
        <v>12</v>
      </c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</row>
    <row r="21" spans="1:26" ht="29.25" customHeight="1" x14ac:dyDescent="0.25">
      <c r="A21" s="57"/>
      <c r="B21" s="57"/>
      <c r="C21" s="59"/>
      <c r="D21" s="57" t="s">
        <v>13</v>
      </c>
      <c r="E21" s="57"/>
      <c r="F21" s="57"/>
      <c r="G21" s="57"/>
      <c r="H21" s="57"/>
      <c r="I21" s="57" t="s">
        <v>14</v>
      </c>
      <c r="J21" s="57"/>
      <c r="K21" s="57"/>
      <c r="L21" s="57"/>
      <c r="M21" s="57"/>
      <c r="N21" s="60" t="s">
        <v>15</v>
      </c>
      <c r="O21" s="60"/>
      <c r="P21" s="60" t="s">
        <v>16</v>
      </c>
      <c r="Q21" s="60"/>
      <c r="R21" s="60" t="s">
        <v>17</v>
      </c>
      <c r="S21" s="60"/>
      <c r="T21" s="60" t="s">
        <v>18</v>
      </c>
      <c r="U21" s="60"/>
      <c r="V21" s="60" t="s">
        <v>19</v>
      </c>
      <c r="W21" s="60"/>
      <c r="X21" s="57"/>
    </row>
    <row r="22" spans="1:26" ht="49.5" customHeight="1" x14ac:dyDescent="0.25">
      <c r="A22" s="57"/>
      <c r="B22" s="57"/>
      <c r="C22" s="59"/>
      <c r="D22" s="61" t="s">
        <v>15</v>
      </c>
      <c r="E22" s="61" t="s">
        <v>16</v>
      </c>
      <c r="F22" s="61" t="s">
        <v>17</v>
      </c>
      <c r="G22" s="61" t="s">
        <v>18</v>
      </c>
      <c r="H22" s="61" t="s">
        <v>19</v>
      </c>
      <c r="I22" s="61" t="s">
        <v>20</v>
      </c>
      <c r="J22" s="61" t="s">
        <v>16</v>
      </c>
      <c r="K22" s="61" t="s">
        <v>17</v>
      </c>
      <c r="L22" s="61" t="s">
        <v>18</v>
      </c>
      <c r="M22" s="61" t="s">
        <v>19</v>
      </c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57"/>
    </row>
    <row r="23" spans="1:26" ht="48" customHeight="1" x14ac:dyDescent="0.25">
      <c r="A23" s="57"/>
      <c r="B23" s="57"/>
      <c r="C23" s="62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41" t="s">
        <v>21</v>
      </c>
      <c r="O23" s="41" t="s">
        <v>22</v>
      </c>
      <c r="P23" s="41" t="s">
        <v>21</v>
      </c>
      <c r="Q23" s="41" t="s">
        <v>22</v>
      </c>
      <c r="R23" s="41" t="s">
        <v>21</v>
      </c>
      <c r="S23" s="41" t="s">
        <v>22</v>
      </c>
      <c r="T23" s="41" t="s">
        <v>21</v>
      </c>
      <c r="U23" s="41" t="s">
        <v>22</v>
      </c>
      <c r="V23" s="41" t="s">
        <v>21</v>
      </c>
      <c r="W23" s="41" t="s">
        <v>22</v>
      </c>
      <c r="X23" s="57"/>
      <c r="Z23" s="29"/>
    </row>
    <row r="24" spans="1:26" x14ac:dyDescent="0.25">
      <c r="A24" s="31">
        <v>1</v>
      </c>
      <c r="B24" s="31">
        <f>A24+1</f>
        <v>2</v>
      </c>
      <c r="C24" s="31">
        <f t="shared" ref="C24:M24" si="0">B24+1</f>
        <v>3</v>
      </c>
      <c r="D24" s="31">
        <f t="shared" si="0"/>
        <v>4</v>
      </c>
      <c r="E24" s="31">
        <f t="shared" si="0"/>
        <v>5</v>
      </c>
      <c r="F24" s="31">
        <f t="shared" si="0"/>
        <v>6</v>
      </c>
      <c r="G24" s="31">
        <f t="shared" si="0"/>
        <v>7</v>
      </c>
      <c r="H24" s="31">
        <f t="shared" si="0"/>
        <v>8</v>
      </c>
      <c r="I24" s="31">
        <f t="shared" si="0"/>
        <v>9</v>
      </c>
      <c r="J24" s="31">
        <f t="shared" si="0"/>
        <v>10</v>
      </c>
      <c r="K24" s="31">
        <f t="shared" si="0"/>
        <v>11</v>
      </c>
      <c r="L24" s="31">
        <f t="shared" si="0"/>
        <v>12</v>
      </c>
      <c r="M24" s="31">
        <f t="shared" si="0"/>
        <v>13</v>
      </c>
      <c r="N24" s="31">
        <v>14</v>
      </c>
      <c r="O24" s="31">
        <v>15</v>
      </c>
      <c r="P24" s="31">
        <v>16</v>
      </c>
      <c r="Q24" s="31">
        <v>17</v>
      </c>
      <c r="R24" s="31">
        <v>18</v>
      </c>
      <c r="S24" s="31">
        <v>19</v>
      </c>
      <c r="T24" s="31">
        <v>20</v>
      </c>
      <c r="U24" s="31">
        <v>21</v>
      </c>
      <c r="V24" s="31">
        <v>22</v>
      </c>
      <c r="W24" s="31">
        <v>23</v>
      </c>
      <c r="X24" s="31">
        <v>24</v>
      </c>
    </row>
    <row r="25" spans="1:26" ht="16.5" x14ac:dyDescent="0.25">
      <c r="A25" s="64">
        <v>0</v>
      </c>
      <c r="B25" s="30" t="s">
        <v>23</v>
      </c>
      <c r="C25" s="65" t="s">
        <v>24</v>
      </c>
      <c r="D25" s="66">
        <f>D26+D33+D41+D47</f>
        <v>4220.409852681496</v>
      </c>
      <c r="E25" s="66">
        <f t="shared" ref="E25:M25" si="1">E26+E33+E41+E47</f>
        <v>611.27659799317462</v>
      </c>
      <c r="F25" s="66">
        <f t="shared" si="1"/>
        <v>0</v>
      </c>
      <c r="G25" s="66">
        <f t="shared" si="1"/>
        <v>158.78124620194404</v>
      </c>
      <c r="H25" s="66">
        <f t="shared" si="1"/>
        <v>3450.3520084863771</v>
      </c>
      <c r="I25" s="66">
        <f t="shared" si="1"/>
        <v>2262.3508436560001</v>
      </c>
      <c r="J25" s="66">
        <f t="shared" si="1"/>
        <v>318.13759993000002</v>
      </c>
      <c r="K25" s="66">
        <f t="shared" si="1"/>
        <v>0</v>
      </c>
      <c r="L25" s="66">
        <f t="shared" si="1"/>
        <v>160.19235205875</v>
      </c>
      <c r="M25" s="66">
        <f t="shared" si="1"/>
        <v>1784.02089166725</v>
      </c>
      <c r="N25" s="33">
        <f>IF(D25="нд","нд",I25-D25)</f>
        <v>-1958.0590090254959</v>
      </c>
      <c r="O25" s="72">
        <f>IF($D25="нд","нд",IF(D25=0,"-",N25/D25))</f>
        <v>-0.46394996632410379</v>
      </c>
      <c r="P25" s="33">
        <f>IF(E25="нд","нд",J25-E25)</f>
        <v>-293.1389980631746</v>
      </c>
      <c r="Q25" s="72">
        <f>IF($D25="нд","нд",IF(E25=0,"-",P25/E25))</f>
        <v>-0.47955213568710464</v>
      </c>
      <c r="R25" s="33">
        <f>IF(F25="нд","нд",K25-F25)</f>
        <v>0</v>
      </c>
      <c r="S25" s="72" t="str">
        <f>IF($D25="нд","нд",IF(F25=0,"-",R25/F25))</f>
        <v>-</v>
      </c>
      <c r="T25" s="33">
        <f>IF(G25="нд","нд",L25-G25)</f>
        <v>1.4111058568059605</v>
      </c>
      <c r="U25" s="72">
        <f>IF($D25="нд","нд",IF(G25=0,"-",T25/G25))</f>
        <v>8.8871065730978215E-3</v>
      </c>
      <c r="V25" s="33">
        <f>IF(H25="нд","нд",M25-H25)</f>
        <v>-1666.3311168191271</v>
      </c>
      <c r="W25" s="72">
        <f>IF($D25="нд","нд",IF(H25=0,"-",V25/H25))</f>
        <v>-0.48294525101226532</v>
      </c>
      <c r="X25" s="31" t="s">
        <v>25</v>
      </c>
    </row>
    <row r="26" spans="1:26" ht="31.5" x14ac:dyDescent="0.25">
      <c r="A26" s="64" t="s">
        <v>26</v>
      </c>
      <c r="B26" s="30" t="s">
        <v>27</v>
      </c>
      <c r="C26" s="65" t="s">
        <v>24</v>
      </c>
      <c r="D26" s="66">
        <f>D27+D28+D29+D30+D31+D32</f>
        <v>4170.911548080916</v>
      </c>
      <c r="E26" s="66">
        <f t="shared" ref="E26:M26" si="2">E27+E28+E29+E30+E31+E32</f>
        <v>611.27659799317462</v>
      </c>
      <c r="F26" s="66">
        <f t="shared" si="2"/>
        <v>0</v>
      </c>
      <c r="G26" s="66">
        <f t="shared" si="2"/>
        <v>158.78124620194404</v>
      </c>
      <c r="H26" s="66">
        <f t="shared" si="2"/>
        <v>3400.8537038857971</v>
      </c>
      <c r="I26" s="66">
        <f t="shared" si="2"/>
        <v>2262.3508436560001</v>
      </c>
      <c r="J26" s="66">
        <f t="shared" si="2"/>
        <v>318.13759993000002</v>
      </c>
      <c r="K26" s="66">
        <f t="shared" si="2"/>
        <v>0</v>
      </c>
      <c r="L26" s="66">
        <f t="shared" si="2"/>
        <v>160.19235205875</v>
      </c>
      <c r="M26" s="66">
        <f t="shared" si="2"/>
        <v>1784.02089166725</v>
      </c>
      <c r="N26" s="33">
        <f t="shared" ref="N26:N51" si="3">IF(D26="нд","нд",I26-D26)</f>
        <v>-1908.5607044249159</v>
      </c>
      <c r="O26" s="72">
        <f t="shared" ref="O26:O89" si="4">IF($D26="нд","нд",IF(D26=0,"-",N26/D26))</f>
        <v>-0.45758839103242704</v>
      </c>
      <c r="P26" s="33">
        <f t="shared" ref="P26:P51" si="5">IF(E26="нд","нд",J26-E26)</f>
        <v>-293.1389980631746</v>
      </c>
      <c r="Q26" s="72">
        <f t="shared" ref="Q26:Q89" si="6">IF($D26="нд","нд",IF(E26=0,"-",P26/E26))</f>
        <v>-0.47955213568710464</v>
      </c>
      <c r="R26" s="33">
        <f t="shared" ref="R26:R89" si="7">IF(F26="нд","нд",K26-F26)</f>
        <v>0</v>
      </c>
      <c r="S26" s="72" t="str">
        <f t="shared" ref="S26:S89" si="8">IF($D26="нд","нд",IF(F26=0,"-",R26/F26))</f>
        <v>-</v>
      </c>
      <c r="T26" s="33">
        <f t="shared" ref="T26:T89" si="9">IF(G26="нд","нд",L26-G26)</f>
        <v>1.4111058568059605</v>
      </c>
      <c r="U26" s="72">
        <f t="shared" ref="U26:U89" si="10">IF($D26="нд","нд",IF(G26=0,"-",T26/G26))</f>
        <v>8.8871065730978215E-3</v>
      </c>
      <c r="V26" s="33">
        <f t="shared" ref="V26:V51" si="11">IF(H26="нд","нд",M26-H26)</f>
        <v>-1616.8328122185471</v>
      </c>
      <c r="W26" s="72">
        <f t="shared" ref="W26:W89" si="12">IF($D26="нд","нд",IF(H26=0,"-",V26/H26))</f>
        <v>-0.47541968958298991</v>
      </c>
      <c r="X26" s="31" t="s">
        <v>25</v>
      </c>
    </row>
    <row r="27" spans="1:26" x14ac:dyDescent="0.25">
      <c r="A27" s="64" t="s">
        <v>28</v>
      </c>
      <c r="B27" s="30" t="s">
        <v>29</v>
      </c>
      <c r="C27" s="65" t="s">
        <v>24</v>
      </c>
      <c r="D27" s="67">
        <f>D50</f>
        <v>1185.8674095679823</v>
      </c>
      <c r="E27" s="67">
        <f t="shared" ref="E27:M27" si="13">E50</f>
        <v>0</v>
      </c>
      <c r="F27" s="67">
        <f t="shared" si="13"/>
        <v>0</v>
      </c>
      <c r="G27" s="67">
        <f t="shared" si="13"/>
        <v>62.439685575566969</v>
      </c>
      <c r="H27" s="67">
        <f t="shared" si="13"/>
        <v>1123.4277239924154</v>
      </c>
      <c r="I27" s="67">
        <f t="shared" si="13"/>
        <v>556.66669805849995</v>
      </c>
      <c r="J27" s="67">
        <f t="shared" si="13"/>
        <v>0</v>
      </c>
      <c r="K27" s="67">
        <f t="shared" si="13"/>
        <v>0</v>
      </c>
      <c r="L27" s="67">
        <f t="shared" si="13"/>
        <v>49.879396650416673</v>
      </c>
      <c r="M27" s="67">
        <f t="shared" si="13"/>
        <v>506.78730140808329</v>
      </c>
      <c r="N27" s="33">
        <f t="shared" si="3"/>
        <v>-629.2007115094824</v>
      </c>
      <c r="O27" s="72">
        <f t="shared" si="4"/>
        <v>-0.53058268271214526</v>
      </c>
      <c r="P27" s="33">
        <f t="shared" si="5"/>
        <v>0</v>
      </c>
      <c r="Q27" s="72" t="str">
        <f t="shared" si="6"/>
        <v>-</v>
      </c>
      <c r="R27" s="33">
        <f t="shared" si="7"/>
        <v>0</v>
      </c>
      <c r="S27" s="72" t="str">
        <f t="shared" si="8"/>
        <v>-</v>
      </c>
      <c r="T27" s="33">
        <f t="shared" si="9"/>
        <v>-12.560288925150296</v>
      </c>
      <c r="U27" s="72">
        <f t="shared" si="10"/>
        <v>-0.20115874718730509</v>
      </c>
      <c r="V27" s="33">
        <f t="shared" si="11"/>
        <v>-616.6404225843321</v>
      </c>
      <c r="W27" s="72">
        <f t="shared" si="12"/>
        <v>-0.54889193974395389</v>
      </c>
      <c r="X27" s="31" t="s">
        <v>25</v>
      </c>
    </row>
    <row r="28" spans="1:26" x14ac:dyDescent="0.25">
      <c r="A28" s="64" t="s">
        <v>30</v>
      </c>
      <c r="B28" s="30" t="s">
        <v>31</v>
      </c>
      <c r="C28" s="65" t="s">
        <v>24</v>
      </c>
      <c r="D28" s="67">
        <f>D80</f>
        <v>2817.0555843362572</v>
      </c>
      <c r="E28" s="67">
        <f t="shared" ref="E28:M28" si="14">E80</f>
        <v>611.27659799317462</v>
      </c>
      <c r="F28" s="67">
        <f t="shared" si="14"/>
        <v>0</v>
      </c>
      <c r="G28" s="67">
        <f t="shared" si="14"/>
        <v>96.341560626377088</v>
      </c>
      <c r="H28" s="67">
        <f t="shared" si="14"/>
        <v>2109.4374257167055</v>
      </c>
      <c r="I28" s="67">
        <f t="shared" si="14"/>
        <v>1040.8284651200001</v>
      </c>
      <c r="J28" s="67">
        <f t="shared" si="14"/>
        <v>318.13759993000002</v>
      </c>
      <c r="K28" s="67">
        <f t="shared" si="14"/>
        <v>0</v>
      </c>
      <c r="L28" s="67">
        <f t="shared" si="14"/>
        <v>52.517609958333331</v>
      </c>
      <c r="M28" s="67">
        <f t="shared" si="14"/>
        <v>670.17325523166676</v>
      </c>
      <c r="N28" s="33">
        <f t="shared" si="3"/>
        <v>-1776.2271192162571</v>
      </c>
      <c r="O28" s="72">
        <f t="shared" si="4"/>
        <v>-0.63052611708929562</v>
      </c>
      <c r="P28" s="33">
        <f t="shared" si="5"/>
        <v>-293.1389980631746</v>
      </c>
      <c r="Q28" s="72">
        <f t="shared" si="6"/>
        <v>-0.47955213568710464</v>
      </c>
      <c r="R28" s="33">
        <f t="shared" si="7"/>
        <v>0</v>
      </c>
      <c r="S28" s="72" t="str">
        <f t="shared" si="8"/>
        <v>-</v>
      </c>
      <c r="T28" s="33">
        <f t="shared" si="9"/>
        <v>-43.823950668043757</v>
      </c>
      <c r="U28" s="72">
        <f t="shared" si="10"/>
        <v>-0.45488105427311626</v>
      </c>
      <c r="V28" s="33">
        <f t="shared" si="11"/>
        <v>-1439.2641704850389</v>
      </c>
      <c r="W28" s="72">
        <f t="shared" si="12"/>
        <v>-0.68229763677205657</v>
      </c>
      <c r="X28" s="31" t="s">
        <v>25</v>
      </c>
    </row>
    <row r="29" spans="1:26" ht="31.5" x14ac:dyDescent="0.25">
      <c r="A29" s="64" t="s">
        <v>32</v>
      </c>
      <c r="B29" s="30" t="s">
        <v>33</v>
      </c>
      <c r="C29" s="65" t="s">
        <v>24</v>
      </c>
      <c r="D29" s="67">
        <f>D108</f>
        <v>0</v>
      </c>
      <c r="E29" s="67">
        <f t="shared" ref="E29:M29" si="15">E108</f>
        <v>0</v>
      </c>
      <c r="F29" s="67">
        <f t="shared" si="15"/>
        <v>0</v>
      </c>
      <c r="G29" s="67">
        <f t="shared" si="15"/>
        <v>0</v>
      </c>
      <c r="H29" s="67">
        <f t="shared" si="15"/>
        <v>0</v>
      </c>
      <c r="I29" s="67">
        <f t="shared" si="15"/>
        <v>0</v>
      </c>
      <c r="J29" s="67">
        <f t="shared" si="15"/>
        <v>0</v>
      </c>
      <c r="K29" s="67">
        <f t="shared" si="15"/>
        <v>0</v>
      </c>
      <c r="L29" s="67">
        <f t="shared" si="15"/>
        <v>0</v>
      </c>
      <c r="M29" s="67">
        <f t="shared" si="15"/>
        <v>0</v>
      </c>
      <c r="N29" s="33">
        <f t="shared" si="3"/>
        <v>0</v>
      </c>
      <c r="O29" s="72" t="str">
        <f t="shared" si="4"/>
        <v>-</v>
      </c>
      <c r="P29" s="33">
        <f t="shared" si="5"/>
        <v>0</v>
      </c>
      <c r="Q29" s="72" t="str">
        <f t="shared" si="6"/>
        <v>-</v>
      </c>
      <c r="R29" s="33">
        <f t="shared" si="7"/>
        <v>0</v>
      </c>
      <c r="S29" s="72" t="str">
        <f t="shared" si="8"/>
        <v>-</v>
      </c>
      <c r="T29" s="33">
        <f t="shared" si="9"/>
        <v>0</v>
      </c>
      <c r="U29" s="72" t="str">
        <f t="shared" si="10"/>
        <v>-</v>
      </c>
      <c r="V29" s="33">
        <f t="shared" si="11"/>
        <v>0</v>
      </c>
      <c r="W29" s="72" t="str">
        <f t="shared" si="12"/>
        <v>-</v>
      </c>
      <c r="X29" s="31" t="s">
        <v>25</v>
      </c>
    </row>
    <row r="30" spans="1:26" x14ac:dyDescent="0.25">
      <c r="A30" s="64" t="s">
        <v>34</v>
      </c>
      <c r="B30" s="30" t="s">
        <v>35</v>
      </c>
      <c r="C30" s="65" t="s">
        <v>24</v>
      </c>
      <c r="D30" s="67">
        <f t="shared" ref="D30:M30" si="16">D111</f>
        <v>167.98855417667599</v>
      </c>
      <c r="E30" s="67">
        <f t="shared" si="16"/>
        <v>0</v>
      </c>
      <c r="F30" s="67">
        <f t="shared" si="16"/>
        <v>0</v>
      </c>
      <c r="G30" s="67">
        <f t="shared" si="16"/>
        <v>0</v>
      </c>
      <c r="H30" s="67">
        <f t="shared" si="16"/>
        <v>167.98855417667599</v>
      </c>
      <c r="I30" s="67">
        <f t="shared" si="16"/>
        <v>0</v>
      </c>
      <c r="J30" s="67">
        <f t="shared" si="16"/>
        <v>0</v>
      </c>
      <c r="K30" s="67">
        <f t="shared" si="16"/>
        <v>0</v>
      </c>
      <c r="L30" s="67">
        <f t="shared" si="16"/>
        <v>0</v>
      </c>
      <c r="M30" s="67">
        <f t="shared" si="16"/>
        <v>0</v>
      </c>
      <c r="N30" s="33">
        <f t="shared" si="3"/>
        <v>-167.98855417667599</v>
      </c>
      <c r="O30" s="72">
        <f t="shared" si="4"/>
        <v>-1</v>
      </c>
      <c r="P30" s="33">
        <f t="shared" si="5"/>
        <v>0</v>
      </c>
      <c r="Q30" s="72" t="str">
        <f t="shared" si="6"/>
        <v>-</v>
      </c>
      <c r="R30" s="33">
        <f t="shared" si="7"/>
        <v>0</v>
      </c>
      <c r="S30" s="72" t="str">
        <f t="shared" si="8"/>
        <v>-</v>
      </c>
      <c r="T30" s="33">
        <f t="shared" si="9"/>
        <v>0</v>
      </c>
      <c r="U30" s="72" t="str">
        <f t="shared" si="10"/>
        <v>-</v>
      </c>
      <c r="V30" s="33">
        <f t="shared" si="11"/>
        <v>-167.98855417667599</v>
      </c>
      <c r="W30" s="72">
        <f t="shared" si="12"/>
        <v>-1</v>
      </c>
      <c r="X30" s="31" t="s">
        <v>25</v>
      </c>
    </row>
    <row r="31" spans="1:26" ht="31.5" x14ac:dyDescent="0.25">
      <c r="A31" s="64" t="s">
        <v>36</v>
      </c>
      <c r="B31" s="30" t="s">
        <v>37</v>
      </c>
      <c r="C31" s="65" t="s">
        <v>24</v>
      </c>
      <c r="D31" s="67">
        <f t="shared" ref="D31:M32" si="17">D113</f>
        <v>0</v>
      </c>
      <c r="E31" s="67">
        <f t="shared" si="17"/>
        <v>0</v>
      </c>
      <c r="F31" s="67">
        <f t="shared" si="17"/>
        <v>0</v>
      </c>
      <c r="G31" s="67">
        <f t="shared" si="17"/>
        <v>0</v>
      </c>
      <c r="H31" s="67">
        <f t="shared" si="17"/>
        <v>0</v>
      </c>
      <c r="I31" s="67">
        <f t="shared" si="17"/>
        <v>0</v>
      </c>
      <c r="J31" s="67">
        <f t="shared" si="17"/>
        <v>0</v>
      </c>
      <c r="K31" s="67">
        <f t="shared" si="17"/>
        <v>0</v>
      </c>
      <c r="L31" s="67">
        <f t="shared" si="17"/>
        <v>0</v>
      </c>
      <c r="M31" s="67">
        <f t="shared" si="17"/>
        <v>0</v>
      </c>
      <c r="N31" s="33">
        <f t="shared" si="3"/>
        <v>0</v>
      </c>
      <c r="O31" s="72" t="str">
        <f t="shared" si="4"/>
        <v>-</v>
      </c>
      <c r="P31" s="33">
        <f t="shared" si="5"/>
        <v>0</v>
      </c>
      <c r="Q31" s="72" t="str">
        <f t="shared" si="6"/>
        <v>-</v>
      </c>
      <c r="R31" s="33">
        <f t="shared" si="7"/>
        <v>0</v>
      </c>
      <c r="S31" s="72" t="str">
        <f t="shared" si="8"/>
        <v>-</v>
      </c>
      <c r="T31" s="33">
        <f t="shared" si="9"/>
        <v>0</v>
      </c>
      <c r="U31" s="72" t="str">
        <f t="shared" si="10"/>
        <v>-</v>
      </c>
      <c r="V31" s="33">
        <f t="shared" si="11"/>
        <v>0</v>
      </c>
      <c r="W31" s="72" t="str">
        <f t="shared" si="12"/>
        <v>-</v>
      </c>
      <c r="X31" s="31" t="s">
        <v>25</v>
      </c>
    </row>
    <row r="32" spans="1:26" x14ac:dyDescent="0.25">
      <c r="A32" s="64" t="s">
        <v>38</v>
      </c>
      <c r="B32" s="30" t="s">
        <v>39</v>
      </c>
      <c r="C32" s="65" t="s">
        <v>24</v>
      </c>
      <c r="D32" s="67">
        <f t="shared" si="17"/>
        <v>0</v>
      </c>
      <c r="E32" s="67">
        <f t="shared" si="17"/>
        <v>0</v>
      </c>
      <c r="F32" s="67">
        <f t="shared" si="17"/>
        <v>0</v>
      </c>
      <c r="G32" s="67">
        <f t="shared" si="17"/>
        <v>0</v>
      </c>
      <c r="H32" s="67">
        <f t="shared" si="17"/>
        <v>0</v>
      </c>
      <c r="I32" s="67">
        <f t="shared" si="17"/>
        <v>664.85568047749996</v>
      </c>
      <c r="J32" s="67">
        <f t="shared" si="17"/>
        <v>0</v>
      </c>
      <c r="K32" s="67">
        <f>K114</f>
        <v>0</v>
      </c>
      <c r="L32" s="67">
        <f t="shared" si="17"/>
        <v>57.795345449999999</v>
      </c>
      <c r="M32" s="67">
        <f t="shared" si="17"/>
        <v>607.06033502750006</v>
      </c>
      <c r="N32" s="33">
        <f t="shared" si="3"/>
        <v>664.85568047749996</v>
      </c>
      <c r="O32" s="72" t="str">
        <f t="shared" si="4"/>
        <v>-</v>
      </c>
      <c r="P32" s="33">
        <f t="shared" si="5"/>
        <v>0</v>
      </c>
      <c r="Q32" s="72" t="str">
        <f t="shared" si="6"/>
        <v>-</v>
      </c>
      <c r="R32" s="33">
        <f t="shared" si="7"/>
        <v>0</v>
      </c>
      <c r="S32" s="72" t="str">
        <f t="shared" si="8"/>
        <v>-</v>
      </c>
      <c r="T32" s="33">
        <f t="shared" si="9"/>
        <v>57.795345449999999</v>
      </c>
      <c r="U32" s="72" t="str">
        <f t="shared" si="10"/>
        <v>-</v>
      </c>
      <c r="V32" s="33">
        <f t="shared" si="11"/>
        <v>607.06033502750006</v>
      </c>
      <c r="W32" s="72" t="str">
        <f t="shared" si="12"/>
        <v>-</v>
      </c>
      <c r="X32" s="31" t="s">
        <v>25</v>
      </c>
    </row>
    <row r="33" spans="1:24" ht="31.5" x14ac:dyDescent="0.25">
      <c r="A33" s="64" t="s">
        <v>40</v>
      </c>
      <c r="B33" s="30" t="s">
        <v>41</v>
      </c>
      <c r="C33" s="65" t="s">
        <v>24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33">
        <f t="shared" si="3"/>
        <v>0</v>
      </c>
      <c r="O33" s="72" t="str">
        <f t="shared" si="4"/>
        <v>-</v>
      </c>
      <c r="P33" s="33">
        <f t="shared" si="5"/>
        <v>0</v>
      </c>
      <c r="Q33" s="72" t="str">
        <f t="shared" si="6"/>
        <v>-</v>
      </c>
      <c r="R33" s="33">
        <f t="shared" si="7"/>
        <v>0</v>
      </c>
      <c r="S33" s="72" t="str">
        <f t="shared" si="8"/>
        <v>-</v>
      </c>
      <c r="T33" s="33">
        <f t="shared" si="9"/>
        <v>0</v>
      </c>
      <c r="U33" s="72" t="str">
        <f t="shared" si="10"/>
        <v>-</v>
      </c>
      <c r="V33" s="33">
        <f t="shared" si="11"/>
        <v>0</v>
      </c>
      <c r="W33" s="72" t="str">
        <f t="shared" si="12"/>
        <v>-</v>
      </c>
      <c r="X33" s="31" t="s">
        <v>25</v>
      </c>
    </row>
    <row r="34" spans="1:24" x14ac:dyDescent="0.25">
      <c r="A34" s="64" t="s">
        <v>42</v>
      </c>
      <c r="B34" s="30" t="s">
        <v>43</v>
      </c>
      <c r="C34" s="65" t="s">
        <v>24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33">
        <f t="shared" si="3"/>
        <v>0</v>
      </c>
      <c r="O34" s="72" t="str">
        <f t="shared" si="4"/>
        <v>-</v>
      </c>
      <c r="P34" s="33">
        <f t="shared" si="5"/>
        <v>0</v>
      </c>
      <c r="Q34" s="72" t="str">
        <f t="shared" si="6"/>
        <v>-</v>
      </c>
      <c r="R34" s="33">
        <f t="shared" si="7"/>
        <v>0</v>
      </c>
      <c r="S34" s="72" t="str">
        <f t="shared" si="8"/>
        <v>-</v>
      </c>
      <c r="T34" s="33">
        <f t="shared" si="9"/>
        <v>0</v>
      </c>
      <c r="U34" s="72" t="str">
        <f t="shared" si="10"/>
        <v>-</v>
      </c>
      <c r="V34" s="33">
        <f t="shared" si="11"/>
        <v>0</v>
      </c>
      <c r="W34" s="72" t="str">
        <f t="shared" si="12"/>
        <v>-</v>
      </c>
      <c r="X34" s="31" t="s">
        <v>25</v>
      </c>
    </row>
    <row r="35" spans="1:24" x14ac:dyDescent="0.25">
      <c r="A35" s="64" t="s">
        <v>44</v>
      </c>
      <c r="B35" s="30" t="s">
        <v>45</v>
      </c>
      <c r="C35" s="65" t="s">
        <v>24</v>
      </c>
      <c r="D35" s="67">
        <v>0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33">
        <f t="shared" si="3"/>
        <v>0</v>
      </c>
      <c r="O35" s="72" t="str">
        <f t="shared" si="4"/>
        <v>-</v>
      </c>
      <c r="P35" s="33">
        <f t="shared" si="5"/>
        <v>0</v>
      </c>
      <c r="Q35" s="72" t="str">
        <f t="shared" si="6"/>
        <v>-</v>
      </c>
      <c r="R35" s="33">
        <f t="shared" si="7"/>
        <v>0</v>
      </c>
      <c r="S35" s="72" t="str">
        <f t="shared" si="8"/>
        <v>-</v>
      </c>
      <c r="T35" s="33">
        <f t="shared" si="9"/>
        <v>0</v>
      </c>
      <c r="U35" s="72" t="str">
        <f t="shared" si="10"/>
        <v>-</v>
      </c>
      <c r="V35" s="33">
        <f t="shared" si="11"/>
        <v>0</v>
      </c>
      <c r="W35" s="72" t="str">
        <f t="shared" si="12"/>
        <v>-</v>
      </c>
      <c r="X35" s="31" t="s">
        <v>25</v>
      </c>
    </row>
    <row r="36" spans="1:24" x14ac:dyDescent="0.25">
      <c r="A36" s="64" t="s">
        <v>46</v>
      </c>
      <c r="B36" s="30" t="s">
        <v>47</v>
      </c>
      <c r="C36" s="65" t="s">
        <v>24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33">
        <f t="shared" si="3"/>
        <v>0</v>
      </c>
      <c r="O36" s="72" t="str">
        <f t="shared" si="4"/>
        <v>-</v>
      </c>
      <c r="P36" s="33">
        <f t="shared" si="5"/>
        <v>0</v>
      </c>
      <c r="Q36" s="72" t="str">
        <f t="shared" si="6"/>
        <v>-</v>
      </c>
      <c r="R36" s="33">
        <f t="shared" si="7"/>
        <v>0</v>
      </c>
      <c r="S36" s="72" t="str">
        <f t="shared" si="8"/>
        <v>-</v>
      </c>
      <c r="T36" s="33">
        <f t="shared" si="9"/>
        <v>0</v>
      </c>
      <c r="U36" s="72" t="str">
        <f t="shared" si="10"/>
        <v>-</v>
      </c>
      <c r="V36" s="33">
        <f t="shared" si="11"/>
        <v>0</v>
      </c>
      <c r="W36" s="72" t="str">
        <f t="shared" si="12"/>
        <v>-</v>
      </c>
      <c r="X36" s="31" t="s">
        <v>25</v>
      </c>
    </row>
    <row r="37" spans="1:24" ht="31.5" x14ac:dyDescent="0.25">
      <c r="A37" s="64" t="s">
        <v>48</v>
      </c>
      <c r="B37" s="30" t="s">
        <v>49</v>
      </c>
      <c r="C37" s="65" t="s">
        <v>24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33">
        <f t="shared" si="3"/>
        <v>0</v>
      </c>
      <c r="O37" s="72" t="str">
        <f t="shared" si="4"/>
        <v>-</v>
      </c>
      <c r="P37" s="33">
        <f t="shared" si="5"/>
        <v>0</v>
      </c>
      <c r="Q37" s="72" t="str">
        <f t="shared" si="6"/>
        <v>-</v>
      </c>
      <c r="R37" s="33">
        <f t="shared" si="7"/>
        <v>0</v>
      </c>
      <c r="S37" s="72" t="str">
        <f t="shared" si="8"/>
        <v>-</v>
      </c>
      <c r="T37" s="33">
        <f t="shared" si="9"/>
        <v>0</v>
      </c>
      <c r="U37" s="72" t="str">
        <f t="shared" si="10"/>
        <v>-</v>
      </c>
      <c r="V37" s="33">
        <f t="shared" si="11"/>
        <v>0</v>
      </c>
      <c r="W37" s="72" t="str">
        <f t="shared" si="12"/>
        <v>-</v>
      </c>
      <c r="X37" s="31" t="s">
        <v>25</v>
      </c>
    </row>
    <row r="38" spans="1:24" x14ac:dyDescent="0.25">
      <c r="A38" s="64" t="s">
        <v>50</v>
      </c>
      <c r="B38" s="30" t="s">
        <v>51</v>
      </c>
      <c r="C38" s="65" t="s">
        <v>24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33">
        <f t="shared" si="3"/>
        <v>0</v>
      </c>
      <c r="O38" s="72" t="str">
        <f t="shared" si="4"/>
        <v>-</v>
      </c>
      <c r="P38" s="33">
        <f t="shared" si="5"/>
        <v>0</v>
      </c>
      <c r="Q38" s="72" t="str">
        <f t="shared" si="6"/>
        <v>-</v>
      </c>
      <c r="R38" s="33">
        <f t="shared" si="7"/>
        <v>0</v>
      </c>
      <c r="S38" s="72" t="str">
        <f t="shared" si="8"/>
        <v>-</v>
      </c>
      <c r="T38" s="33">
        <f t="shared" si="9"/>
        <v>0</v>
      </c>
      <c r="U38" s="72" t="str">
        <f t="shared" si="10"/>
        <v>-</v>
      </c>
      <c r="V38" s="33">
        <f t="shared" si="11"/>
        <v>0</v>
      </c>
      <c r="W38" s="72" t="str">
        <f t="shared" si="12"/>
        <v>-</v>
      </c>
      <c r="X38" s="31" t="s">
        <v>25</v>
      </c>
    </row>
    <row r="39" spans="1:24" ht="31.5" x14ac:dyDescent="0.25">
      <c r="A39" s="64" t="s">
        <v>52</v>
      </c>
      <c r="B39" s="30" t="s">
        <v>37</v>
      </c>
      <c r="C39" s="65" t="s">
        <v>24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33">
        <f t="shared" si="3"/>
        <v>0</v>
      </c>
      <c r="O39" s="72" t="str">
        <f t="shared" si="4"/>
        <v>-</v>
      </c>
      <c r="P39" s="33">
        <f t="shared" si="5"/>
        <v>0</v>
      </c>
      <c r="Q39" s="72" t="str">
        <f t="shared" si="6"/>
        <v>-</v>
      </c>
      <c r="R39" s="33">
        <f t="shared" si="7"/>
        <v>0</v>
      </c>
      <c r="S39" s="72" t="str">
        <f t="shared" si="8"/>
        <v>-</v>
      </c>
      <c r="T39" s="33">
        <f t="shared" si="9"/>
        <v>0</v>
      </c>
      <c r="U39" s="72" t="str">
        <f t="shared" si="10"/>
        <v>-</v>
      </c>
      <c r="V39" s="33">
        <f t="shared" si="11"/>
        <v>0</v>
      </c>
      <c r="W39" s="72" t="str">
        <f t="shared" si="12"/>
        <v>-</v>
      </c>
      <c r="X39" s="31" t="s">
        <v>25</v>
      </c>
    </row>
    <row r="40" spans="1:24" x14ac:dyDescent="0.25">
      <c r="A40" s="64" t="s">
        <v>53</v>
      </c>
      <c r="B40" s="30" t="s">
        <v>39</v>
      </c>
      <c r="C40" s="65" t="s">
        <v>24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33">
        <f t="shared" si="3"/>
        <v>0</v>
      </c>
      <c r="O40" s="72" t="str">
        <f t="shared" si="4"/>
        <v>-</v>
      </c>
      <c r="P40" s="33">
        <f t="shared" si="5"/>
        <v>0</v>
      </c>
      <c r="Q40" s="72" t="str">
        <f t="shared" si="6"/>
        <v>-</v>
      </c>
      <c r="R40" s="33">
        <f t="shared" si="7"/>
        <v>0</v>
      </c>
      <c r="S40" s="72" t="str">
        <f t="shared" si="8"/>
        <v>-</v>
      </c>
      <c r="T40" s="33">
        <f t="shared" si="9"/>
        <v>0</v>
      </c>
      <c r="U40" s="72" t="str">
        <f t="shared" si="10"/>
        <v>-</v>
      </c>
      <c r="V40" s="33">
        <f t="shared" si="11"/>
        <v>0</v>
      </c>
      <c r="W40" s="72" t="str">
        <f t="shared" si="12"/>
        <v>-</v>
      </c>
      <c r="X40" s="31" t="s">
        <v>25</v>
      </c>
    </row>
    <row r="41" spans="1:24" ht="47.25" x14ac:dyDescent="0.25">
      <c r="A41" s="64" t="s">
        <v>54</v>
      </c>
      <c r="B41" s="30" t="s">
        <v>55</v>
      </c>
      <c r="C41" s="65" t="s">
        <v>24</v>
      </c>
      <c r="D41" s="67">
        <f>D162</f>
        <v>49.498304600579928</v>
      </c>
      <c r="E41" s="67">
        <f t="shared" ref="E41:M42" si="18">E162</f>
        <v>0</v>
      </c>
      <c r="F41" s="67">
        <f t="shared" si="18"/>
        <v>0</v>
      </c>
      <c r="G41" s="67">
        <f t="shared" si="18"/>
        <v>0</v>
      </c>
      <c r="H41" s="67">
        <f t="shared" si="18"/>
        <v>49.498304600579928</v>
      </c>
      <c r="I41" s="67">
        <f t="shared" si="18"/>
        <v>0</v>
      </c>
      <c r="J41" s="67">
        <f t="shared" si="18"/>
        <v>0</v>
      </c>
      <c r="K41" s="67">
        <f t="shared" si="18"/>
        <v>0</v>
      </c>
      <c r="L41" s="67">
        <f t="shared" si="18"/>
        <v>0</v>
      </c>
      <c r="M41" s="67">
        <f t="shared" si="18"/>
        <v>0</v>
      </c>
      <c r="N41" s="33">
        <f t="shared" si="3"/>
        <v>-49.498304600579928</v>
      </c>
      <c r="O41" s="72">
        <f t="shared" si="4"/>
        <v>-1</v>
      </c>
      <c r="P41" s="33">
        <f t="shared" si="5"/>
        <v>0</v>
      </c>
      <c r="Q41" s="72" t="str">
        <f t="shared" si="6"/>
        <v>-</v>
      </c>
      <c r="R41" s="33">
        <f t="shared" si="7"/>
        <v>0</v>
      </c>
      <c r="S41" s="72" t="str">
        <f t="shared" si="8"/>
        <v>-</v>
      </c>
      <c r="T41" s="33">
        <f t="shared" si="9"/>
        <v>0</v>
      </c>
      <c r="U41" s="72" t="str">
        <f t="shared" si="10"/>
        <v>-</v>
      </c>
      <c r="V41" s="33">
        <f t="shared" si="11"/>
        <v>-49.498304600579928</v>
      </c>
      <c r="W41" s="72">
        <f t="shared" si="12"/>
        <v>-1</v>
      </c>
      <c r="X41" s="31" t="s">
        <v>25</v>
      </c>
    </row>
    <row r="42" spans="1:24" x14ac:dyDescent="0.25">
      <c r="A42" s="64" t="s">
        <v>56</v>
      </c>
      <c r="B42" s="30" t="s">
        <v>45</v>
      </c>
      <c r="C42" s="65" t="s">
        <v>24</v>
      </c>
      <c r="D42" s="67">
        <f>D163</f>
        <v>0</v>
      </c>
      <c r="E42" s="67">
        <f t="shared" si="18"/>
        <v>0</v>
      </c>
      <c r="F42" s="67">
        <f t="shared" si="18"/>
        <v>0</v>
      </c>
      <c r="G42" s="67">
        <f t="shared" si="18"/>
        <v>0</v>
      </c>
      <c r="H42" s="67">
        <f t="shared" si="18"/>
        <v>0</v>
      </c>
      <c r="I42" s="67">
        <f t="shared" si="18"/>
        <v>0</v>
      </c>
      <c r="J42" s="67">
        <f t="shared" si="18"/>
        <v>0</v>
      </c>
      <c r="K42" s="67">
        <f t="shared" si="18"/>
        <v>0</v>
      </c>
      <c r="L42" s="67">
        <f t="shared" si="18"/>
        <v>0</v>
      </c>
      <c r="M42" s="67">
        <f t="shared" si="18"/>
        <v>0</v>
      </c>
      <c r="N42" s="33">
        <f t="shared" si="3"/>
        <v>0</v>
      </c>
      <c r="O42" s="72" t="str">
        <f t="shared" si="4"/>
        <v>-</v>
      </c>
      <c r="P42" s="33">
        <f t="shared" si="5"/>
        <v>0</v>
      </c>
      <c r="Q42" s="72" t="str">
        <f t="shared" si="6"/>
        <v>-</v>
      </c>
      <c r="R42" s="33">
        <f t="shared" si="7"/>
        <v>0</v>
      </c>
      <c r="S42" s="72" t="str">
        <f t="shared" si="8"/>
        <v>-</v>
      </c>
      <c r="T42" s="33">
        <f t="shared" si="9"/>
        <v>0</v>
      </c>
      <c r="U42" s="72" t="str">
        <f t="shared" si="10"/>
        <v>-</v>
      </c>
      <c r="V42" s="33">
        <f t="shared" si="11"/>
        <v>0</v>
      </c>
      <c r="W42" s="72" t="str">
        <f t="shared" si="12"/>
        <v>-</v>
      </c>
      <c r="X42" s="31" t="s">
        <v>25</v>
      </c>
    </row>
    <row r="43" spans="1:24" x14ac:dyDescent="0.25">
      <c r="A43" s="64" t="s">
        <v>57</v>
      </c>
      <c r="B43" s="30" t="s">
        <v>58</v>
      </c>
      <c r="C43" s="65" t="s">
        <v>24</v>
      </c>
      <c r="D43" s="67">
        <f>D169</f>
        <v>0</v>
      </c>
      <c r="E43" s="67">
        <f t="shared" ref="E43:M43" si="19">E169</f>
        <v>0</v>
      </c>
      <c r="F43" s="67">
        <f t="shared" si="19"/>
        <v>0</v>
      </c>
      <c r="G43" s="67">
        <f t="shared" si="19"/>
        <v>0</v>
      </c>
      <c r="H43" s="67">
        <f t="shared" si="19"/>
        <v>0</v>
      </c>
      <c r="I43" s="67">
        <f t="shared" si="19"/>
        <v>0</v>
      </c>
      <c r="J43" s="67">
        <f t="shared" si="19"/>
        <v>0</v>
      </c>
      <c r="K43" s="67">
        <f t="shared" si="19"/>
        <v>0</v>
      </c>
      <c r="L43" s="67">
        <f t="shared" si="19"/>
        <v>0</v>
      </c>
      <c r="M43" s="67">
        <f t="shared" si="19"/>
        <v>0</v>
      </c>
      <c r="N43" s="33">
        <f t="shared" si="3"/>
        <v>0</v>
      </c>
      <c r="O43" s="72" t="str">
        <f t="shared" si="4"/>
        <v>-</v>
      </c>
      <c r="P43" s="33">
        <f t="shared" si="5"/>
        <v>0</v>
      </c>
      <c r="Q43" s="72" t="str">
        <f t="shared" si="6"/>
        <v>-</v>
      </c>
      <c r="R43" s="33">
        <f t="shared" si="7"/>
        <v>0</v>
      </c>
      <c r="S43" s="72" t="str">
        <f t="shared" si="8"/>
        <v>-</v>
      </c>
      <c r="T43" s="33">
        <f t="shared" si="9"/>
        <v>0</v>
      </c>
      <c r="U43" s="72" t="str">
        <f t="shared" si="10"/>
        <v>-</v>
      </c>
      <c r="V43" s="33">
        <f t="shared" si="11"/>
        <v>0</v>
      </c>
      <c r="W43" s="72" t="str">
        <f t="shared" si="12"/>
        <v>-</v>
      </c>
      <c r="X43" s="31" t="s">
        <v>25</v>
      </c>
    </row>
    <row r="44" spans="1:24" x14ac:dyDescent="0.25">
      <c r="A44" s="64" t="s">
        <v>59</v>
      </c>
      <c r="B44" s="30" t="s">
        <v>60</v>
      </c>
      <c r="C44" s="65" t="s">
        <v>24</v>
      </c>
      <c r="D44" s="67">
        <f>D176</f>
        <v>0</v>
      </c>
      <c r="E44" s="67">
        <f t="shared" ref="E44:M44" si="20">E176</f>
        <v>0</v>
      </c>
      <c r="F44" s="67">
        <f t="shared" si="20"/>
        <v>0</v>
      </c>
      <c r="G44" s="67">
        <f t="shared" si="20"/>
        <v>0</v>
      </c>
      <c r="H44" s="67">
        <f t="shared" si="20"/>
        <v>0</v>
      </c>
      <c r="I44" s="67">
        <f t="shared" si="20"/>
        <v>0</v>
      </c>
      <c r="J44" s="67">
        <f t="shared" si="20"/>
        <v>0</v>
      </c>
      <c r="K44" s="67">
        <f t="shared" si="20"/>
        <v>0</v>
      </c>
      <c r="L44" s="67">
        <f t="shared" si="20"/>
        <v>0</v>
      </c>
      <c r="M44" s="67">
        <f t="shared" si="20"/>
        <v>0</v>
      </c>
      <c r="N44" s="33">
        <f t="shared" si="3"/>
        <v>0</v>
      </c>
      <c r="O44" s="72" t="str">
        <f t="shared" si="4"/>
        <v>-</v>
      </c>
      <c r="P44" s="33">
        <f t="shared" si="5"/>
        <v>0</v>
      </c>
      <c r="Q44" s="72" t="str">
        <f t="shared" si="6"/>
        <v>-</v>
      </c>
      <c r="R44" s="33">
        <f t="shared" si="7"/>
        <v>0</v>
      </c>
      <c r="S44" s="72" t="str">
        <f t="shared" si="8"/>
        <v>-</v>
      </c>
      <c r="T44" s="33">
        <f t="shared" si="9"/>
        <v>0</v>
      </c>
      <c r="U44" s="72" t="str">
        <f t="shared" si="10"/>
        <v>-</v>
      </c>
      <c r="V44" s="33">
        <f t="shared" si="11"/>
        <v>0</v>
      </c>
      <c r="W44" s="72" t="str">
        <f t="shared" si="12"/>
        <v>-</v>
      </c>
      <c r="X44" s="31" t="s">
        <v>25</v>
      </c>
    </row>
    <row r="45" spans="1:24" ht="31.5" x14ac:dyDescent="0.25">
      <c r="A45" s="64" t="s">
        <v>61</v>
      </c>
      <c r="B45" s="30" t="s">
        <v>37</v>
      </c>
      <c r="C45" s="65" t="s">
        <v>24</v>
      </c>
      <c r="D45" s="67">
        <f>D183</f>
        <v>0</v>
      </c>
      <c r="E45" s="67">
        <f t="shared" ref="E45:M46" si="21">E183</f>
        <v>0</v>
      </c>
      <c r="F45" s="67">
        <f t="shared" si="21"/>
        <v>0</v>
      </c>
      <c r="G45" s="67">
        <f t="shared" si="21"/>
        <v>0</v>
      </c>
      <c r="H45" s="67">
        <f t="shared" si="21"/>
        <v>0</v>
      </c>
      <c r="I45" s="67">
        <f t="shared" si="21"/>
        <v>0</v>
      </c>
      <c r="J45" s="67">
        <f t="shared" si="21"/>
        <v>0</v>
      </c>
      <c r="K45" s="67">
        <f t="shared" si="21"/>
        <v>0</v>
      </c>
      <c r="L45" s="67">
        <f t="shared" si="21"/>
        <v>0</v>
      </c>
      <c r="M45" s="67">
        <f t="shared" si="21"/>
        <v>0</v>
      </c>
      <c r="N45" s="33">
        <f t="shared" si="3"/>
        <v>0</v>
      </c>
      <c r="O45" s="72" t="str">
        <f t="shared" si="4"/>
        <v>-</v>
      </c>
      <c r="P45" s="33">
        <f t="shared" si="5"/>
        <v>0</v>
      </c>
      <c r="Q45" s="72" t="str">
        <f t="shared" si="6"/>
        <v>-</v>
      </c>
      <c r="R45" s="33">
        <f t="shared" si="7"/>
        <v>0</v>
      </c>
      <c r="S45" s="72" t="str">
        <f t="shared" si="8"/>
        <v>-</v>
      </c>
      <c r="T45" s="33">
        <f t="shared" si="9"/>
        <v>0</v>
      </c>
      <c r="U45" s="72" t="str">
        <f t="shared" si="10"/>
        <v>-</v>
      </c>
      <c r="V45" s="33">
        <f t="shared" si="11"/>
        <v>0</v>
      </c>
      <c r="W45" s="72" t="str">
        <f t="shared" si="12"/>
        <v>-</v>
      </c>
      <c r="X45" s="31" t="s">
        <v>25</v>
      </c>
    </row>
    <row r="46" spans="1:24" x14ac:dyDescent="0.25">
      <c r="A46" s="64" t="s">
        <v>62</v>
      </c>
      <c r="B46" s="30" t="s">
        <v>39</v>
      </c>
      <c r="C46" s="65" t="s">
        <v>24</v>
      </c>
      <c r="D46" s="67">
        <f>D184</f>
        <v>49.498304600579928</v>
      </c>
      <c r="E46" s="67">
        <f t="shared" si="21"/>
        <v>0</v>
      </c>
      <c r="F46" s="67">
        <f t="shared" si="21"/>
        <v>0</v>
      </c>
      <c r="G46" s="67">
        <f t="shared" si="21"/>
        <v>0</v>
      </c>
      <c r="H46" s="67">
        <f t="shared" si="21"/>
        <v>49.498304600579928</v>
      </c>
      <c r="I46" s="67">
        <f t="shared" si="21"/>
        <v>0</v>
      </c>
      <c r="J46" s="67">
        <f t="shared" si="21"/>
        <v>0</v>
      </c>
      <c r="K46" s="67">
        <f t="shared" si="21"/>
        <v>0</v>
      </c>
      <c r="L46" s="67">
        <f t="shared" si="21"/>
        <v>0</v>
      </c>
      <c r="M46" s="67">
        <f t="shared" si="21"/>
        <v>0</v>
      </c>
      <c r="N46" s="33">
        <f t="shared" si="3"/>
        <v>-49.498304600579928</v>
      </c>
      <c r="O46" s="72">
        <f t="shared" si="4"/>
        <v>-1</v>
      </c>
      <c r="P46" s="33">
        <f t="shared" si="5"/>
        <v>0</v>
      </c>
      <c r="Q46" s="72" t="str">
        <f t="shared" si="6"/>
        <v>-</v>
      </c>
      <c r="R46" s="33">
        <f t="shared" si="7"/>
        <v>0</v>
      </c>
      <c r="S46" s="72" t="str">
        <f t="shared" si="8"/>
        <v>-</v>
      </c>
      <c r="T46" s="33">
        <f t="shared" si="9"/>
        <v>0</v>
      </c>
      <c r="U46" s="72" t="str">
        <f t="shared" si="10"/>
        <v>-</v>
      </c>
      <c r="V46" s="33">
        <f t="shared" si="11"/>
        <v>-49.498304600579928</v>
      </c>
      <c r="W46" s="72">
        <f t="shared" si="12"/>
        <v>-1</v>
      </c>
      <c r="X46" s="31" t="s">
        <v>25</v>
      </c>
    </row>
    <row r="47" spans="1:24" x14ac:dyDescent="0.25">
      <c r="A47" s="64" t="s">
        <v>63</v>
      </c>
      <c r="B47" s="30" t="s">
        <v>64</v>
      </c>
      <c r="C47" s="65" t="s">
        <v>24</v>
      </c>
      <c r="D47" s="67">
        <v>0</v>
      </c>
      <c r="E47" s="67">
        <v>0</v>
      </c>
      <c r="F47" s="67">
        <v>0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33">
        <f t="shared" si="3"/>
        <v>0</v>
      </c>
      <c r="O47" s="72" t="str">
        <f t="shared" si="4"/>
        <v>-</v>
      </c>
      <c r="P47" s="33">
        <f t="shared" si="5"/>
        <v>0</v>
      </c>
      <c r="Q47" s="72" t="str">
        <f t="shared" si="6"/>
        <v>-</v>
      </c>
      <c r="R47" s="33">
        <f t="shared" si="7"/>
        <v>0</v>
      </c>
      <c r="S47" s="72" t="str">
        <f t="shared" si="8"/>
        <v>-</v>
      </c>
      <c r="T47" s="33">
        <f t="shared" si="9"/>
        <v>0</v>
      </c>
      <c r="U47" s="72" t="str">
        <f t="shared" si="10"/>
        <v>-</v>
      </c>
      <c r="V47" s="33">
        <f t="shared" si="11"/>
        <v>0</v>
      </c>
      <c r="W47" s="72" t="str">
        <f t="shared" si="12"/>
        <v>-</v>
      </c>
      <c r="X47" s="31" t="s">
        <v>25</v>
      </c>
    </row>
    <row r="48" spans="1:24" x14ac:dyDescent="0.25">
      <c r="A48" s="64" t="s">
        <v>65</v>
      </c>
      <c r="B48" s="30" t="s">
        <v>66</v>
      </c>
      <c r="C48" s="65" t="s">
        <v>24</v>
      </c>
      <c r="D48" s="67">
        <f t="shared" ref="D48:M48" si="22">SUM(D49,D123,D162,D186)</f>
        <v>4220.409852681496</v>
      </c>
      <c r="E48" s="67">
        <f t="shared" si="22"/>
        <v>611.27659799317462</v>
      </c>
      <c r="F48" s="67">
        <f t="shared" si="22"/>
        <v>0</v>
      </c>
      <c r="G48" s="67">
        <f t="shared" si="22"/>
        <v>158.78124620194404</v>
      </c>
      <c r="H48" s="67">
        <f t="shared" si="22"/>
        <v>3450.3520084863771</v>
      </c>
      <c r="I48" s="67">
        <f t="shared" si="22"/>
        <v>2262.3508436560001</v>
      </c>
      <c r="J48" s="67">
        <f t="shared" si="22"/>
        <v>318.13759993000002</v>
      </c>
      <c r="K48" s="67">
        <f t="shared" si="22"/>
        <v>0</v>
      </c>
      <c r="L48" s="67">
        <f t="shared" si="22"/>
        <v>160.19235205875</v>
      </c>
      <c r="M48" s="67">
        <f t="shared" si="22"/>
        <v>1784.02089166725</v>
      </c>
      <c r="N48" s="33">
        <f t="shared" si="3"/>
        <v>-1958.0590090254959</v>
      </c>
      <c r="O48" s="72">
        <f t="shared" si="4"/>
        <v>-0.46394996632410379</v>
      </c>
      <c r="P48" s="33">
        <f t="shared" si="5"/>
        <v>-293.1389980631746</v>
      </c>
      <c r="Q48" s="72">
        <f t="shared" si="6"/>
        <v>-0.47955213568710464</v>
      </c>
      <c r="R48" s="33">
        <f t="shared" si="7"/>
        <v>0</v>
      </c>
      <c r="S48" s="72" t="str">
        <f t="shared" si="8"/>
        <v>-</v>
      </c>
      <c r="T48" s="33">
        <f t="shared" si="9"/>
        <v>1.4111058568059605</v>
      </c>
      <c r="U48" s="72">
        <f t="shared" si="10"/>
        <v>8.8871065730978215E-3</v>
      </c>
      <c r="V48" s="33">
        <f t="shared" si="11"/>
        <v>-1666.3311168191271</v>
      </c>
      <c r="W48" s="72">
        <f t="shared" si="12"/>
        <v>-0.48294525101226532</v>
      </c>
      <c r="X48" s="31" t="s">
        <v>25</v>
      </c>
    </row>
    <row r="49" spans="1:24" ht="31.5" x14ac:dyDescent="0.25">
      <c r="A49" s="64" t="s">
        <v>67</v>
      </c>
      <c r="B49" s="30" t="s">
        <v>68</v>
      </c>
      <c r="C49" s="65" t="s">
        <v>24</v>
      </c>
      <c r="D49" s="67">
        <f t="shared" ref="D49:M49" si="23">D50+D80+D108+D111+D113+D114</f>
        <v>4170.911548080916</v>
      </c>
      <c r="E49" s="67">
        <f t="shared" si="23"/>
        <v>611.27659799317462</v>
      </c>
      <c r="F49" s="67">
        <f t="shared" si="23"/>
        <v>0</v>
      </c>
      <c r="G49" s="67">
        <f t="shared" si="23"/>
        <v>158.78124620194404</v>
      </c>
      <c r="H49" s="67">
        <f t="shared" si="23"/>
        <v>3400.8537038857971</v>
      </c>
      <c r="I49" s="67">
        <f t="shared" si="23"/>
        <v>2262.3508436560001</v>
      </c>
      <c r="J49" s="67">
        <f t="shared" si="23"/>
        <v>318.13759993000002</v>
      </c>
      <c r="K49" s="67">
        <f t="shared" si="23"/>
        <v>0</v>
      </c>
      <c r="L49" s="67">
        <f t="shared" si="23"/>
        <v>160.19235205875</v>
      </c>
      <c r="M49" s="67">
        <f t="shared" si="23"/>
        <v>1784.02089166725</v>
      </c>
      <c r="N49" s="33">
        <f t="shared" si="3"/>
        <v>-1908.5607044249159</v>
      </c>
      <c r="O49" s="72">
        <f t="shared" si="4"/>
        <v>-0.45758839103242704</v>
      </c>
      <c r="P49" s="33">
        <f t="shared" si="5"/>
        <v>-293.1389980631746</v>
      </c>
      <c r="Q49" s="72">
        <f t="shared" si="6"/>
        <v>-0.47955213568710464</v>
      </c>
      <c r="R49" s="33">
        <f t="shared" si="7"/>
        <v>0</v>
      </c>
      <c r="S49" s="72" t="str">
        <f t="shared" si="8"/>
        <v>-</v>
      </c>
      <c r="T49" s="33">
        <f t="shared" si="9"/>
        <v>1.4111058568059605</v>
      </c>
      <c r="U49" s="72">
        <f t="shared" si="10"/>
        <v>8.8871065730978215E-3</v>
      </c>
      <c r="V49" s="33">
        <f t="shared" si="11"/>
        <v>-1616.8328122185471</v>
      </c>
      <c r="W49" s="72">
        <f t="shared" si="12"/>
        <v>-0.47541968958298991</v>
      </c>
      <c r="X49" s="31" t="s">
        <v>25</v>
      </c>
    </row>
    <row r="50" spans="1:24" x14ac:dyDescent="0.25">
      <c r="A50" s="64" t="s">
        <v>69</v>
      </c>
      <c r="B50" s="30" t="s">
        <v>70</v>
      </c>
      <c r="C50" s="65" t="s">
        <v>24</v>
      </c>
      <c r="D50" s="67">
        <f t="shared" ref="D50:M50" si="24">D51+D62+D65+D72</f>
        <v>1185.8674095679823</v>
      </c>
      <c r="E50" s="67">
        <f t="shared" si="24"/>
        <v>0</v>
      </c>
      <c r="F50" s="67">
        <f t="shared" si="24"/>
        <v>0</v>
      </c>
      <c r="G50" s="67">
        <f t="shared" si="24"/>
        <v>62.439685575566969</v>
      </c>
      <c r="H50" s="67">
        <f t="shared" si="24"/>
        <v>1123.4277239924154</v>
      </c>
      <c r="I50" s="67">
        <f t="shared" si="24"/>
        <v>556.66669805849995</v>
      </c>
      <c r="J50" s="67">
        <f t="shared" si="24"/>
        <v>0</v>
      </c>
      <c r="K50" s="67">
        <f t="shared" si="24"/>
        <v>0</v>
      </c>
      <c r="L50" s="67">
        <f t="shared" si="24"/>
        <v>49.879396650416673</v>
      </c>
      <c r="M50" s="67">
        <f t="shared" si="24"/>
        <v>506.78730140808329</v>
      </c>
      <c r="N50" s="33">
        <f t="shared" si="3"/>
        <v>-629.2007115094824</v>
      </c>
      <c r="O50" s="72">
        <f t="shared" si="4"/>
        <v>-0.53058268271214526</v>
      </c>
      <c r="P50" s="33">
        <f t="shared" si="5"/>
        <v>0</v>
      </c>
      <c r="Q50" s="72" t="str">
        <f t="shared" si="6"/>
        <v>-</v>
      </c>
      <c r="R50" s="33">
        <f t="shared" si="7"/>
        <v>0</v>
      </c>
      <c r="S50" s="72" t="str">
        <f t="shared" si="8"/>
        <v>-</v>
      </c>
      <c r="T50" s="33">
        <f t="shared" si="9"/>
        <v>-12.560288925150296</v>
      </c>
      <c r="U50" s="72">
        <f t="shared" si="10"/>
        <v>-0.20115874718730509</v>
      </c>
      <c r="V50" s="33">
        <f t="shared" si="11"/>
        <v>-616.6404225843321</v>
      </c>
      <c r="W50" s="72">
        <f t="shared" si="12"/>
        <v>-0.54889193974395389</v>
      </c>
      <c r="X50" s="31" t="s">
        <v>25</v>
      </c>
    </row>
    <row r="51" spans="1:24" ht="31.5" x14ac:dyDescent="0.25">
      <c r="A51" s="64" t="s">
        <v>71</v>
      </c>
      <c r="B51" s="30" t="s">
        <v>72</v>
      </c>
      <c r="C51" s="65" t="s">
        <v>24</v>
      </c>
      <c r="D51" s="67">
        <f>SUM(D52,D53,D54)</f>
        <v>1135.8674095679823</v>
      </c>
      <c r="E51" s="67">
        <f t="shared" ref="E51:M51" si="25">SUM(E52,E53,E54)</f>
        <v>0</v>
      </c>
      <c r="F51" s="67">
        <f t="shared" si="25"/>
        <v>0</v>
      </c>
      <c r="G51" s="67">
        <f t="shared" si="25"/>
        <v>62.439685575566969</v>
      </c>
      <c r="H51" s="67">
        <f t="shared" si="25"/>
        <v>1073.4277239924154</v>
      </c>
      <c r="I51" s="67">
        <f t="shared" si="25"/>
        <v>307.19857384249997</v>
      </c>
      <c r="J51" s="67">
        <f t="shared" si="25"/>
        <v>0</v>
      </c>
      <c r="K51" s="67">
        <f t="shared" si="25"/>
        <v>0</v>
      </c>
      <c r="L51" s="67">
        <f t="shared" si="25"/>
        <v>14.559754802083335</v>
      </c>
      <c r="M51" s="67">
        <f t="shared" si="25"/>
        <v>292.63881904041665</v>
      </c>
      <c r="N51" s="33">
        <f t="shared" si="3"/>
        <v>-828.66883572548238</v>
      </c>
      <c r="O51" s="72">
        <f t="shared" si="4"/>
        <v>-0.72954715378325685</v>
      </c>
      <c r="P51" s="33">
        <f t="shared" si="5"/>
        <v>0</v>
      </c>
      <c r="Q51" s="72" t="str">
        <f t="shared" si="6"/>
        <v>-</v>
      </c>
      <c r="R51" s="33">
        <f t="shared" si="7"/>
        <v>0</v>
      </c>
      <c r="S51" s="72" t="str">
        <f t="shared" si="8"/>
        <v>-</v>
      </c>
      <c r="T51" s="33">
        <f t="shared" si="9"/>
        <v>-47.879930773483636</v>
      </c>
      <c r="U51" s="72">
        <f t="shared" si="10"/>
        <v>-0.76681889622165789</v>
      </c>
      <c r="V51" s="33">
        <f t="shared" si="11"/>
        <v>-780.7889049519988</v>
      </c>
      <c r="W51" s="72">
        <f t="shared" si="12"/>
        <v>-0.72737911225918339</v>
      </c>
      <c r="X51" s="31" t="s">
        <v>25</v>
      </c>
    </row>
    <row r="52" spans="1:24" ht="43.5" customHeight="1" x14ac:dyDescent="0.25">
      <c r="A52" s="31" t="s">
        <v>255</v>
      </c>
      <c r="B52" s="30" t="s">
        <v>256</v>
      </c>
      <c r="C52" s="31" t="s">
        <v>255</v>
      </c>
      <c r="D52" s="32">
        <f>IF(E52="нд","нд",E52+F52+G52+H52)</f>
        <v>95.836669290680362</v>
      </c>
      <c r="E52" s="32">
        <v>0</v>
      </c>
      <c r="F52" s="32">
        <v>0</v>
      </c>
      <c r="G52" s="32">
        <v>38.239685575566966</v>
      </c>
      <c r="H52" s="32">
        <v>57.596983715113403</v>
      </c>
      <c r="I52" s="32">
        <f>J52+K52+L52+M52</f>
        <v>35.471705762500001</v>
      </c>
      <c r="J52" s="32">
        <v>0</v>
      </c>
      <c r="K52" s="32">
        <v>0</v>
      </c>
      <c r="L52" s="32">
        <v>14.559754802083335</v>
      </c>
      <c r="M52" s="32">
        <v>20.911950960416668</v>
      </c>
      <c r="N52" s="33">
        <f>IF(D52="нд","нд",I52-D52)</f>
        <v>-60.364963528180361</v>
      </c>
      <c r="O52" s="72">
        <f>IF($D52="нд","нд",IF(D52=0,"-",N52/D52))</f>
        <v>-0.629873345713722</v>
      </c>
      <c r="P52" s="33">
        <f>IF(E52="нд","нд",J52-E52)</f>
        <v>0</v>
      </c>
      <c r="Q52" s="72" t="str">
        <f t="shared" si="6"/>
        <v>-</v>
      </c>
      <c r="R52" s="33">
        <f t="shared" si="7"/>
        <v>0</v>
      </c>
      <c r="S52" s="72" t="str">
        <f t="shared" si="8"/>
        <v>-</v>
      </c>
      <c r="T52" s="33">
        <f t="shared" si="9"/>
        <v>-23.679930773483633</v>
      </c>
      <c r="U52" s="72">
        <f t="shared" si="10"/>
        <v>-0.61925014332789896</v>
      </c>
      <c r="V52" s="33">
        <f>IF(H52="нд","нд",M52-H52)</f>
        <v>-36.685032754696735</v>
      </c>
      <c r="W52" s="72">
        <f t="shared" si="12"/>
        <v>-0.63692628308712307</v>
      </c>
      <c r="X52" s="70" t="s">
        <v>273</v>
      </c>
    </row>
    <row r="53" spans="1:24" ht="43.5" customHeight="1" x14ac:dyDescent="0.25">
      <c r="A53" s="31" t="s">
        <v>257</v>
      </c>
      <c r="B53" s="30" t="s">
        <v>258</v>
      </c>
      <c r="C53" s="31" t="s">
        <v>257</v>
      </c>
      <c r="D53" s="32">
        <f>IF(E53="нд","нд",E53+F53+G53+H53)</f>
        <v>35.599060600000001</v>
      </c>
      <c r="E53" s="32">
        <v>0</v>
      </c>
      <c r="F53" s="32">
        <v>0</v>
      </c>
      <c r="G53" s="32">
        <v>24.200000000000003</v>
      </c>
      <c r="H53" s="32">
        <v>11.399060599999999</v>
      </c>
      <c r="I53" s="32">
        <f>J53+K53+L53+M53</f>
        <v>0</v>
      </c>
      <c r="J53" s="32">
        <v>0</v>
      </c>
      <c r="K53" s="32">
        <v>0</v>
      </c>
      <c r="L53" s="32">
        <v>0</v>
      </c>
      <c r="M53" s="32">
        <v>0</v>
      </c>
      <c r="N53" s="33">
        <f>IF(D53="нд","нд",I53-D53)</f>
        <v>-35.599060600000001</v>
      </c>
      <c r="O53" s="72">
        <f>IF($D53="нд","нд",IF(D53=0,"-",N53/D53))</f>
        <v>-1</v>
      </c>
      <c r="P53" s="33">
        <f>IF(E53="нд","нд",J53-E53)</f>
        <v>0</v>
      </c>
      <c r="Q53" s="72" t="str">
        <f t="shared" si="6"/>
        <v>-</v>
      </c>
      <c r="R53" s="33">
        <f>IF(F53="нд","нд",K53-F53)</f>
        <v>0</v>
      </c>
      <c r="S53" s="72" t="str">
        <f t="shared" si="8"/>
        <v>-</v>
      </c>
      <c r="T53" s="33">
        <f>IF(G53="нд","нд",L53-G53)</f>
        <v>-24.200000000000003</v>
      </c>
      <c r="U53" s="72">
        <f t="shared" si="10"/>
        <v>-1</v>
      </c>
      <c r="V53" s="33">
        <f>IF(H53="нд","нд",M53-H53)</f>
        <v>-11.399060599999999</v>
      </c>
      <c r="W53" s="72">
        <f t="shared" si="12"/>
        <v>-1</v>
      </c>
      <c r="X53" s="35" t="s">
        <v>25</v>
      </c>
    </row>
    <row r="54" spans="1:24" ht="27" customHeight="1" x14ac:dyDescent="0.25">
      <c r="A54" s="64" t="s">
        <v>73</v>
      </c>
      <c r="B54" s="30" t="s">
        <v>74</v>
      </c>
      <c r="C54" s="65" t="s">
        <v>24</v>
      </c>
      <c r="D54" s="67">
        <f t="shared" ref="D54:M54" si="26">SUM(D55:D61)</f>
        <v>1004.431679677302</v>
      </c>
      <c r="E54" s="67">
        <f t="shared" si="26"/>
        <v>0</v>
      </c>
      <c r="F54" s="67">
        <f t="shared" si="26"/>
        <v>0</v>
      </c>
      <c r="G54" s="67">
        <f t="shared" si="26"/>
        <v>0</v>
      </c>
      <c r="H54" s="67">
        <f t="shared" si="26"/>
        <v>1004.431679677302</v>
      </c>
      <c r="I54" s="67">
        <f t="shared" si="26"/>
        <v>271.72686807999997</v>
      </c>
      <c r="J54" s="67">
        <f t="shared" si="26"/>
        <v>0</v>
      </c>
      <c r="K54" s="67">
        <f t="shared" si="26"/>
        <v>0</v>
      </c>
      <c r="L54" s="67">
        <f t="shared" si="26"/>
        <v>0</v>
      </c>
      <c r="M54" s="67">
        <f t="shared" si="26"/>
        <v>271.72686807999997</v>
      </c>
      <c r="N54" s="67">
        <f>IF(D54="нд","нд",I54-D54)</f>
        <v>-732.70481159730207</v>
      </c>
      <c r="O54" s="72">
        <f t="shared" si="4"/>
        <v>-0.72947202524785082</v>
      </c>
      <c r="P54" s="33">
        <f>IF(E54="нд","нд",J54-E54)</f>
        <v>0</v>
      </c>
      <c r="Q54" s="72" t="str">
        <f t="shared" si="6"/>
        <v>-</v>
      </c>
      <c r="R54" s="33">
        <f t="shared" si="7"/>
        <v>0</v>
      </c>
      <c r="S54" s="72" t="str">
        <f t="shared" si="8"/>
        <v>-</v>
      </c>
      <c r="T54" s="33">
        <f>IF(G54="нд","нд",L54-G54)</f>
        <v>0</v>
      </c>
      <c r="U54" s="72" t="str">
        <f t="shared" si="10"/>
        <v>-</v>
      </c>
      <c r="V54" s="33">
        <f t="shared" ref="V54:V117" si="27">IF(H54="нд","нд",M54-H54)</f>
        <v>-732.70481159730207</v>
      </c>
      <c r="W54" s="72">
        <f t="shared" si="12"/>
        <v>-0.72947202524785082</v>
      </c>
      <c r="X54" s="31" t="s">
        <v>25</v>
      </c>
    </row>
    <row r="55" spans="1:24" ht="27" customHeight="1" x14ac:dyDescent="0.25">
      <c r="A55" s="31" t="s">
        <v>73</v>
      </c>
      <c r="B55" s="30" t="s">
        <v>259</v>
      </c>
      <c r="C55" s="31" t="s">
        <v>260</v>
      </c>
      <c r="D55" s="32">
        <f t="shared" ref="D55:D61" si="28">IF(E55="нд","нд",E55+F55+G55+H55)</f>
        <v>5</v>
      </c>
      <c r="E55" s="32">
        <v>0</v>
      </c>
      <c r="F55" s="32">
        <v>0</v>
      </c>
      <c r="G55" s="32">
        <v>0</v>
      </c>
      <c r="H55" s="32">
        <v>5</v>
      </c>
      <c r="I55" s="32">
        <f t="shared" ref="I55:I61" si="29">J55+K55+L55+M55</f>
        <v>36.785420969999997</v>
      </c>
      <c r="J55" s="32">
        <v>0</v>
      </c>
      <c r="K55" s="32">
        <v>0</v>
      </c>
      <c r="L55" s="32">
        <v>0</v>
      </c>
      <c r="M55" s="32">
        <v>36.785420969999997</v>
      </c>
      <c r="N55" s="33">
        <f t="shared" ref="N55:N109" si="30">IF(D55="нд","нд",I55-D55)</f>
        <v>31.785420969999997</v>
      </c>
      <c r="O55" s="72">
        <f t="shared" si="4"/>
        <v>6.3570841939999996</v>
      </c>
      <c r="P55" s="33">
        <f t="shared" ref="P55:P118" si="31">IF(E55="нд","нд",J55-E55)</f>
        <v>0</v>
      </c>
      <c r="Q55" s="72" t="str">
        <f t="shared" si="6"/>
        <v>-</v>
      </c>
      <c r="R55" s="33">
        <f t="shared" si="7"/>
        <v>0</v>
      </c>
      <c r="S55" s="72" t="str">
        <f t="shared" si="8"/>
        <v>-</v>
      </c>
      <c r="T55" s="33">
        <f t="shared" ref="T55:T61" si="32">IF(G55="нд","нд",L55-G55)</f>
        <v>0</v>
      </c>
      <c r="U55" s="72" t="str">
        <f t="shared" si="10"/>
        <v>-</v>
      </c>
      <c r="V55" s="33">
        <f t="shared" si="27"/>
        <v>31.785420969999997</v>
      </c>
      <c r="W55" s="72">
        <f t="shared" si="12"/>
        <v>6.3570841939999996</v>
      </c>
      <c r="X55" s="70" t="s">
        <v>274</v>
      </c>
    </row>
    <row r="56" spans="1:24" ht="27" customHeight="1" x14ac:dyDescent="0.25">
      <c r="A56" s="31" t="s">
        <v>73</v>
      </c>
      <c r="B56" s="30" t="s">
        <v>261</v>
      </c>
      <c r="C56" s="31" t="s">
        <v>262</v>
      </c>
      <c r="D56" s="32">
        <f t="shared" si="28"/>
        <v>999.43167967730199</v>
      </c>
      <c r="E56" s="32">
        <v>0</v>
      </c>
      <c r="F56" s="32">
        <v>0</v>
      </c>
      <c r="G56" s="32">
        <v>0</v>
      </c>
      <c r="H56" s="32">
        <v>999.43167967730199</v>
      </c>
      <c r="I56" s="32">
        <f t="shared" si="29"/>
        <v>219.18956204</v>
      </c>
      <c r="J56" s="32">
        <v>0</v>
      </c>
      <c r="K56" s="32">
        <v>0</v>
      </c>
      <c r="L56" s="32">
        <v>0</v>
      </c>
      <c r="M56" s="32">
        <v>219.18956204</v>
      </c>
      <c r="N56" s="33">
        <f t="shared" si="30"/>
        <v>-780.24211763730204</v>
      </c>
      <c r="O56" s="72">
        <f t="shared" si="4"/>
        <v>-0.7806857972415161</v>
      </c>
      <c r="P56" s="33">
        <f t="shared" si="31"/>
        <v>0</v>
      </c>
      <c r="Q56" s="72" t="str">
        <f t="shared" si="6"/>
        <v>-</v>
      </c>
      <c r="R56" s="33">
        <f t="shared" si="7"/>
        <v>0</v>
      </c>
      <c r="S56" s="72" t="str">
        <f t="shared" si="8"/>
        <v>-</v>
      </c>
      <c r="T56" s="33">
        <f t="shared" si="32"/>
        <v>0</v>
      </c>
      <c r="U56" s="72" t="str">
        <f t="shared" si="10"/>
        <v>-</v>
      </c>
      <c r="V56" s="33">
        <f t="shared" si="27"/>
        <v>-780.24211763730204</v>
      </c>
      <c r="W56" s="72">
        <f t="shared" si="12"/>
        <v>-0.7806857972415161</v>
      </c>
      <c r="X56" s="70" t="s">
        <v>275</v>
      </c>
    </row>
    <row r="57" spans="1:24" ht="27" customHeight="1" x14ac:dyDescent="0.25">
      <c r="A57" s="31" t="s">
        <v>73</v>
      </c>
      <c r="B57" s="30" t="s">
        <v>263</v>
      </c>
      <c r="C57" s="31" t="s">
        <v>264</v>
      </c>
      <c r="D57" s="32">
        <f t="shared" si="28"/>
        <v>0</v>
      </c>
      <c r="E57" s="32">
        <v>0</v>
      </c>
      <c r="F57" s="32">
        <v>0</v>
      </c>
      <c r="G57" s="32">
        <v>0</v>
      </c>
      <c r="H57" s="32">
        <v>0</v>
      </c>
      <c r="I57" s="32">
        <f t="shared" si="29"/>
        <v>0.92314777999999997</v>
      </c>
      <c r="J57" s="32">
        <v>0</v>
      </c>
      <c r="K57" s="32">
        <v>0</v>
      </c>
      <c r="L57" s="32">
        <v>0</v>
      </c>
      <c r="M57" s="32">
        <v>0.92314777999999997</v>
      </c>
      <c r="N57" s="33">
        <f t="shared" si="30"/>
        <v>0.92314777999999997</v>
      </c>
      <c r="O57" s="72" t="str">
        <f t="shared" si="4"/>
        <v>-</v>
      </c>
      <c r="P57" s="33">
        <f t="shared" si="31"/>
        <v>0</v>
      </c>
      <c r="Q57" s="72" t="str">
        <f t="shared" si="6"/>
        <v>-</v>
      </c>
      <c r="R57" s="33">
        <f t="shared" si="7"/>
        <v>0</v>
      </c>
      <c r="S57" s="72" t="str">
        <f t="shared" si="8"/>
        <v>-</v>
      </c>
      <c r="T57" s="33">
        <f t="shared" si="32"/>
        <v>0</v>
      </c>
      <c r="U57" s="72" t="str">
        <f t="shared" si="10"/>
        <v>-</v>
      </c>
      <c r="V57" s="33">
        <f t="shared" si="27"/>
        <v>0.92314777999999997</v>
      </c>
      <c r="W57" s="72" t="str">
        <f t="shared" si="12"/>
        <v>-</v>
      </c>
      <c r="X57" s="70" t="s">
        <v>274</v>
      </c>
    </row>
    <row r="58" spans="1:24" ht="27" customHeight="1" x14ac:dyDescent="0.25">
      <c r="A58" s="31" t="s">
        <v>73</v>
      </c>
      <c r="B58" s="30" t="s">
        <v>265</v>
      </c>
      <c r="C58" s="31" t="s">
        <v>266</v>
      </c>
      <c r="D58" s="32">
        <f t="shared" si="28"/>
        <v>0</v>
      </c>
      <c r="E58" s="32">
        <v>0</v>
      </c>
      <c r="F58" s="32">
        <v>0</v>
      </c>
      <c r="G58" s="32">
        <v>0</v>
      </c>
      <c r="H58" s="32">
        <v>0</v>
      </c>
      <c r="I58" s="32">
        <f t="shared" si="29"/>
        <v>1.34528041</v>
      </c>
      <c r="J58" s="32">
        <v>0</v>
      </c>
      <c r="K58" s="32">
        <v>0</v>
      </c>
      <c r="L58" s="32">
        <v>0</v>
      </c>
      <c r="M58" s="32">
        <v>1.34528041</v>
      </c>
      <c r="N58" s="33">
        <f t="shared" si="30"/>
        <v>1.34528041</v>
      </c>
      <c r="O58" s="72" t="str">
        <f t="shared" si="4"/>
        <v>-</v>
      </c>
      <c r="P58" s="33">
        <f t="shared" si="31"/>
        <v>0</v>
      </c>
      <c r="Q58" s="72" t="str">
        <f t="shared" si="6"/>
        <v>-</v>
      </c>
      <c r="R58" s="33">
        <f t="shared" si="7"/>
        <v>0</v>
      </c>
      <c r="S58" s="72" t="str">
        <f t="shared" si="8"/>
        <v>-</v>
      </c>
      <c r="T58" s="33">
        <f t="shared" si="32"/>
        <v>0</v>
      </c>
      <c r="U58" s="72" t="str">
        <f t="shared" si="10"/>
        <v>-</v>
      </c>
      <c r="V58" s="33">
        <f t="shared" si="27"/>
        <v>1.34528041</v>
      </c>
      <c r="W58" s="72" t="str">
        <f t="shared" si="12"/>
        <v>-</v>
      </c>
      <c r="X58" s="70" t="s">
        <v>274</v>
      </c>
    </row>
    <row r="59" spans="1:24" ht="27" customHeight="1" x14ac:dyDescent="0.25">
      <c r="A59" s="31" t="s">
        <v>73</v>
      </c>
      <c r="B59" s="30" t="s">
        <v>267</v>
      </c>
      <c r="C59" s="31" t="s">
        <v>268</v>
      </c>
      <c r="D59" s="32">
        <f t="shared" si="28"/>
        <v>0</v>
      </c>
      <c r="E59" s="32">
        <v>0</v>
      </c>
      <c r="F59" s="32">
        <v>0</v>
      </c>
      <c r="G59" s="32">
        <v>0</v>
      </c>
      <c r="H59" s="32">
        <v>0</v>
      </c>
      <c r="I59" s="32">
        <f t="shared" si="29"/>
        <v>0.17521619999999999</v>
      </c>
      <c r="J59" s="32">
        <v>0</v>
      </c>
      <c r="K59" s="32">
        <v>0</v>
      </c>
      <c r="L59" s="32">
        <v>0</v>
      </c>
      <c r="M59" s="32">
        <v>0.17521619999999999</v>
      </c>
      <c r="N59" s="33">
        <f t="shared" si="30"/>
        <v>0.17521619999999999</v>
      </c>
      <c r="O59" s="72" t="str">
        <f t="shared" si="4"/>
        <v>-</v>
      </c>
      <c r="P59" s="33">
        <f t="shared" si="31"/>
        <v>0</v>
      </c>
      <c r="Q59" s="72" t="str">
        <f t="shared" si="6"/>
        <v>-</v>
      </c>
      <c r="R59" s="33">
        <f t="shared" si="7"/>
        <v>0</v>
      </c>
      <c r="S59" s="72" t="str">
        <f t="shared" si="8"/>
        <v>-</v>
      </c>
      <c r="T59" s="33">
        <f t="shared" si="32"/>
        <v>0</v>
      </c>
      <c r="U59" s="72" t="str">
        <f t="shared" si="10"/>
        <v>-</v>
      </c>
      <c r="V59" s="33">
        <f t="shared" si="27"/>
        <v>0.17521619999999999</v>
      </c>
      <c r="W59" s="72" t="str">
        <f t="shared" si="12"/>
        <v>-</v>
      </c>
      <c r="X59" s="70" t="s">
        <v>274</v>
      </c>
    </row>
    <row r="60" spans="1:24" ht="27" customHeight="1" x14ac:dyDescent="0.25">
      <c r="A60" s="31" t="s">
        <v>73</v>
      </c>
      <c r="B60" s="30" t="s">
        <v>269</v>
      </c>
      <c r="C60" s="31" t="s">
        <v>270</v>
      </c>
      <c r="D60" s="32">
        <f t="shared" si="28"/>
        <v>0</v>
      </c>
      <c r="E60" s="32">
        <v>0</v>
      </c>
      <c r="F60" s="32">
        <v>0</v>
      </c>
      <c r="G60" s="32">
        <v>0</v>
      </c>
      <c r="H60" s="32">
        <v>0</v>
      </c>
      <c r="I60" s="32">
        <f t="shared" si="29"/>
        <v>2.4884177200000002</v>
      </c>
      <c r="J60" s="32">
        <v>0</v>
      </c>
      <c r="K60" s="32">
        <v>0</v>
      </c>
      <c r="L60" s="32">
        <v>0</v>
      </c>
      <c r="M60" s="32">
        <v>2.4884177200000002</v>
      </c>
      <c r="N60" s="33">
        <f t="shared" si="30"/>
        <v>2.4884177200000002</v>
      </c>
      <c r="O60" s="72" t="str">
        <f t="shared" si="4"/>
        <v>-</v>
      </c>
      <c r="P60" s="33">
        <f t="shared" si="31"/>
        <v>0</v>
      </c>
      <c r="Q60" s="72" t="str">
        <f t="shared" si="6"/>
        <v>-</v>
      </c>
      <c r="R60" s="33">
        <f t="shared" si="7"/>
        <v>0</v>
      </c>
      <c r="S60" s="72" t="str">
        <f t="shared" si="8"/>
        <v>-</v>
      </c>
      <c r="T60" s="33">
        <f t="shared" si="32"/>
        <v>0</v>
      </c>
      <c r="U60" s="72" t="str">
        <f t="shared" si="10"/>
        <v>-</v>
      </c>
      <c r="V60" s="33">
        <f t="shared" si="27"/>
        <v>2.4884177200000002</v>
      </c>
      <c r="W60" s="72" t="str">
        <f t="shared" si="12"/>
        <v>-</v>
      </c>
      <c r="X60" s="70" t="s">
        <v>274</v>
      </c>
    </row>
    <row r="61" spans="1:24" ht="27" customHeight="1" x14ac:dyDescent="0.25">
      <c r="A61" s="31" t="s">
        <v>73</v>
      </c>
      <c r="B61" s="30" t="s">
        <v>271</v>
      </c>
      <c r="C61" s="31" t="s">
        <v>272</v>
      </c>
      <c r="D61" s="32">
        <f t="shared" si="28"/>
        <v>0</v>
      </c>
      <c r="E61" s="32">
        <v>0</v>
      </c>
      <c r="F61" s="32">
        <v>0</v>
      </c>
      <c r="G61" s="32">
        <v>0</v>
      </c>
      <c r="H61" s="32">
        <v>0</v>
      </c>
      <c r="I61" s="32">
        <f t="shared" si="29"/>
        <v>10.81982296</v>
      </c>
      <c r="J61" s="32">
        <v>0</v>
      </c>
      <c r="K61" s="32">
        <v>0</v>
      </c>
      <c r="L61" s="32">
        <v>0</v>
      </c>
      <c r="M61" s="32">
        <v>10.81982296</v>
      </c>
      <c r="N61" s="33">
        <f t="shared" si="30"/>
        <v>10.81982296</v>
      </c>
      <c r="O61" s="72" t="str">
        <f t="shared" si="4"/>
        <v>-</v>
      </c>
      <c r="P61" s="33">
        <f t="shared" si="31"/>
        <v>0</v>
      </c>
      <c r="Q61" s="72" t="str">
        <f t="shared" si="6"/>
        <v>-</v>
      </c>
      <c r="R61" s="33">
        <f t="shared" si="7"/>
        <v>0</v>
      </c>
      <c r="S61" s="72" t="str">
        <f t="shared" si="8"/>
        <v>-</v>
      </c>
      <c r="T61" s="33">
        <f t="shared" si="32"/>
        <v>0</v>
      </c>
      <c r="U61" s="72" t="str">
        <f t="shared" si="10"/>
        <v>-</v>
      </c>
      <c r="V61" s="33">
        <f t="shared" si="27"/>
        <v>10.81982296</v>
      </c>
      <c r="W61" s="72" t="str">
        <f t="shared" si="12"/>
        <v>-</v>
      </c>
      <c r="X61" s="70" t="s">
        <v>274</v>
      </c>
    </row>
    <row r="62" spans="1:24" ht="27" customHeight="1" x14ac:dyDescent="0.25">
      <c r="A62" s="64" t="s">
        <v>75</v>
      </c>
      <c r="B62" s="30" t="s">
        <v>76</v>
      </c>
      <c r="C62" s="65" t="s">
        <v>24</v>
      </c>
      <c r="D62" s="32">
        <f>D63+D64</f>
        <v>0</v>
      </c>
      <c r="E62" s="32">
        <f t="shared" ref="E62:M62" si="33">E63+E64</f>
        <v>0</v>
      </c>
      <c r="F62" s="32">
        <f t="shared" si="33"/>
        <v>0</v>
      </c>
      <c r="G62" s="32">
        <f t="shared" si="33"/>
        <v>0</v>
      </c>
      <c r="H62" s="32">
        <f t="shared" si="33"/>
        <v>0</v>
      </c>
      <c r="I62" s="32">
        <f t="shared" si="33"/>
        <v>0</v>
      </c>
      <c r="J62" s="32">
        <f t="shared" si="33"/>
        <v>0</v>
      </c>
      <c r="K62" s="32">
        <f t="shared" si="33"/>
        <v>0</v>
      </c>
      <c r="L62" s="32">
        <f t="shared" si="33"/>
        <v>0</v>
      </c>
      <c r="M62" s="32">
        <f t="shared" si="33"/>
        <v>0</v>
      </c>
      <c r="N62" s="33">
        <f t="shared" si="30"/>
        <v>0</v>
      </c>
      <c r="O62" s="72" t="str">
        <f t="shared" si="4"/>
        <v>-</v>
      </c>
      <c r="P62" s="33">
        <f t="shared" si="31"/>
        <v>0</v>
      </c>
      <c r="Q62" s="72" t="str">
        <f t="shared" si="6"/>
        <v>-</v>
      </c>
      <c r="R62" s="33">
        <f t="shared" si="7"/>
        <v>0</v>
      </c>
      <c r="S62" s="72" t="str">
        <f t="shared" si="8"/>
        <v>-</v>
      </c>
      <c r="T62" s="33">
        <f t="shared" si="9"/>
        <v>0</v>
      </c>
      <c r="U62" s="72" t="str">
        <f t="shared" si="10"/>
        <v>-</v>
      </c>
      <c r="V62" s="33">
        <f t="shared" si="27"/>
        <v>0</v>
      </c>
      <c r="W62" s="72" t="str">
        <f t="shared" si="12"/>
        <v>-</v>
      </c>
      <c r="X62" s="31" t="s">
        <v>25</v>
      </c>
    </row>
    <row r="63" spans="1:24" ht="27" customHeight="1" x14ac:dyDescent="0.25">
      <c r="A63" s="64" t="s">
        <v>77</v>
      </c>
      <c r="B63" s="30" t="s">
        <v>78</v>
      </c>
      <c r="C63" s="65" t="s">
        <v>24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3">
        <f t="shared" si="30"/>
        <v>0</v>
      </c>
      <c r="O63" s="72" t="str">
        <f t="shared" si="4"/>
        <v>-</v>
      </c>
      <c r="P63" s="33">
        <f t="shared" si="31"/>
        <v>0</v>
      </c>
      <c r="Q63" s="72" t="str">
        <f t="shared" si="6"/>
        <v>-</v>
      </c>
      <c r="R63" s="33">
        <f t="shared" si="7"/>
        <v>0</v>
      </c>
      <c r="S63" s="72" t="str">
        <f t="shared" si="8"/>
        <v>-</v>
      </c>
      <c r="T63" s="33">
        <f t="shared" si="9"/>
        <v>0</v>
      </c>
      <c r="U63" s="72" t="str">
        <f t="shared" si="10"/>
        <v>-</v>
      </c>
      <c r="V63" s="33">
        <f t="shared" si="27"/>
        <v>0</v>
      </c>
      <c r="W63" s="72" t="str">
        <f t="shared" si="12"/>
        <v>-</v>
      </c>
      <c r="X63" s="31" t="s">
        <v>25</v>
      </c>
    </row>
    <row r="64" spans="1:24" ht="27" customHeight="1" x14ac:dyDescent="0.25">
      <c r="A64" s="64" t="s">
        <v>79</v>
      </c>
      <c r="B64" s="30" t="s">
        <v>80</v>
      </c>
      <c r="C64" s="65" t="s">
        <v>24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3">
        <f t="shared" si="30"/>
        <v>0</v>
      </c>
      <c r="O64" s="72" t="str">
        <f t="shared" si="4"/>
        <v>-</v>
      </c>
      <c r="P64" s="33">
        <f t="shared" si="31"/>
        <v>0</v>
      </c>
      <c r="Q64" s="72" t="str">
        <f t="shared" si="6"/>
        <v>-</v>
      </c>
      <c r="R64" s="33">
        <f t="shared" si="7"/>
        <v>0</v>
      </c>
      <c r="S64" s="72" t="str">
        <f t="shared" si="8"/>
        <v>-</v>
      </c>
      <c r="T64" s="33">
        <f t="shared" si="9"/>
        <v>0</v>
      </c>
      <c r="U64" s="72" t="str">
        <f t="shared" si="10"/>
        <v>-</v>
      </c>
      <c r="V64" s="33">
        <f t="shared" si="27"/>
        <v>0</v>
      </c>
      <c r="W64" s="72" t="str">
        <f t="shared" si="12"/>
        <v>-</v>
      </c>
      <c r="X64" s="31" t="s">
        <v>25</v>
      </c>
    </row>
    <row r="65" spans="1:24" ht="27" customHeight="1" x14ac:dyDescent="0.25">
      <c r="A65" s="64" t="s">
        <v>81</v>
      </c>
      <c r="B65" s="30" t="s">
        <v>82</v>
      </c>
      <c r="C65" s="65" t="s">
        <v>24</v>
      </c>
      <c r="D65" s="32">
        <f>D66</f>
        <v>0</v>
      </c>
      <c r="E65" s="32">
        <f t="shared" ref="E65:M65" si="34">E66</f>
        <v>0</v>
      </c>
      <c r="F65" s="32">
        <f t="shared" si="34"/>
        <v>0</v>
      </c>
      <c r="G65" s="32">
        <f t="shared" si="34"/>
        <v>0</v>
      </c>
      <c r="H65" s="32">
        <f t="shared" si="34"/>
        <v>0</v>
      </c>
      <c r="I65" s="32">
        <f t="shared" si="34"/>
        <v>157.78076628599999</v>
      </c>
      <c r="J65" s="32">
        <f t="shared" si="34"/>
        <v>0</v>
      </c>
      <c r="K65" s="32">
        <f t="shared" si="34"/>
        <v>0</v>
      </c>
      <c r="L65" s="32">
        <f t="shared" si="34"/>
        <v>22.541660665000002</v>
      </c>
      <c r="M65" s="32">
        <f t="shared" si="34"/>
        <v>135.23910562099999</v>
      </c>
      <c r="N65" s="33">
        <f t="shared" si="30"/>
        <v>157.78076628599999</v>
      </c>
      <c r="O65" s="72" t="str">
        <f t="shared" si="4"/>
        <v>-</v>
      </c>
      <c r="P65" s="33">
        <f t="shared" si="31"/>
        <v>0</v>
      </c>
      <c r="Q65" s="72" t="str">
        <f t="shared" si="6"/>
        <v>-</v>
      </c>
      <c r="R65" s="33">
        <f t="shared" si="7"/>
        <v>0</v>
      </c>
      <c r="S65" s="72" t="str">
        <f t="shared" si="8"/>
        <v>-</v>
      </c>
      <c r="T65" s="33">
        <f t="shared" si="9"/>
        <v>22.541660665000002</v>
      </c>
      <c r="U65" s="72" t="str">
        <f t="shared" si="10"/>
        <v>-</v>
      </c>
      <c r="V65" s="33">
        <f t="shared" si="27"/>
        <v>135.23910562099999</v>
      </c>
      <c r="W65" s="72" t="str">
        <f t="shared" si="12"/>
        <v>-</v>
      </c>
      <c r="X65" s="31" t="s">
        <v>25</v>
      </c>
    </row>
    <row r="66" spans="1:24" ht="27" customHeight="1" x14ac:dyDescent="0.25">
      <c r="A66" s="64" t="s">
        <v>83</v>
      </c>
      <c r="B66" s="71" t="s">
        <v>84</v>
      </c>
      <c r="C66" s="65" t="s">
        <v>24</v>
      </c>
      <c r="D66" s="67">
        <f t="shared" ref="D66:M66" si="35">D67+D69+D70</f>
        <v>0</v>
      </c>
      <c r="E66" s="67">
        <f t="shared" si="35"/>
        <v>0</v>
      </c>
      <c r="F66" s="67">
        <f t="shared" si="35"/>
        <v>0</v>
      </c>
      <c r="G66" s="67">
        <f t="shared" si="35"/>
        <v>0</v>
      </c>
      <c r="H66" s="67">
        <f t="shared" si="35"/>
        <v>0</v>
      </c>
      <c r="I66" s="67">
        <f t="shared" si="35"/>
        <v>157.78076628599999</v>
      </c>
      <c r="J66" s="67">
        <f t="shared" si="35"/>
        <v>0</v>
      </c>
      <c r="K66" s="67">
        <f t="shared" si="35"/>
        <v>0</v>
      </c>
      <c r="L66" s="67">
        <f t="shared" si="35"/>
        <v>22.541660665000002</v>
      </c>
      <c r="M66" s="67">
        <f t="shared" si="35"/>
        <v>135.23910562099999</v>
      </c>
      <c r="N66" s="33">
        <f t="shared" si="30"/>
        <v>157.78076628599999</v>
      </c>
      <c r="O66" s="72" t="str">
        <f t="shared" si="4"/>
        <v>-</v>
      </c>
      <c r="P66" s="33">
        <f t="shared" si="31"/>
        <v>0</v>
      </c>
      <c r="Q66" s="72" t="str">
        <f t="shared" si="6"/>
        <v>-</v>
      </c>
      <c r="R66" s="33">
        <f t="shared" si="7"/>
        <v>0</v>
      </c>
      <c r="S66" s="72" t="str">
        <f t="shared" si="8"/>
        <v>-</v>
      </c>
      <c r="T66" s="33">
        <f t="shared" si="9"/>
        <v>22.541660665000002</v>
      </c>
      <c r="U66" s="72" t="str">
        <f t="shared" si="10"/>
        <v>-</v>
      </c>
      <c r="V66" s="33">
        <f t="shared" si="27"/>
        <v>135.23910562099999</v>
      </c>
      <c r="W66" s="72" t="str">
        <f t="shared" si="12"/>
        <v>-</v>
      </c>
      <c r="X66" s="31" t="s">
        <v>25</v>
      </c>
    </row>
    <row r="67" spans="1:24" ht="27" customHeight="1" x14ac:dyDescent="0.25">
      <c r="A67" s="64" t="s">
        <v>83</v>
      </c>
      <c r="B67" s="30" t="s">
        <v>85</v>
      </c>
      <c r="C67" s="65" t="s">
        <v>24</v>
      </c>
      <c r="D67" s="67">
        <f t="shared" ref="D67:M67" si="36">SUM(D68:D68)</f>
        <v>0</v>
      </c>
      <c r="E67" s="67">
        <f t="shared" si="36"/>
        <v>0</v>
      </c>
      <c r="F67" s="67">
        <f t="shared" si="36"/>
        <v>0</v>
      </c>
      <c r="G67" s="67">
        <f t="shared" si="36"/>
        <v>0</v>
      </c>
      <c r="H67" s="67">
        <f t="shared" si="36"/>
        <v>0</v>
      </c>
      <c r="I67" s="67">
        <f t="shared" si="36"/>
        <v>34.684482768599999</v>
      </c>
      <c r="J67" s="67">
        <f t="shared" si="36"/>
        <v>0</v>
      </c>
      <c r="K67" s="67">
        <f t="shared" si="36"/>
        <v>0</v>
      </c>
      <c r="L67" s="67">
        <f t="shared" si="36"/>
        <v>0</v>
      </c>
      <c r="M67" s="67">
        <f t="shared" si="36"/>
        <v>34.684482768599999</v>
      </c>
      <c r="N67" s="67">
        <v>0</v>
      </c>
      <c r="O67" s="72" t="str">
        <f t="shared" si="4"/>
        <v>-</v>
      </c>
      <c r="P67" s="33">
        <f t="shared" si="31"/>
        <v>0</v>
      </c>
      <c r="Q67" s="72" t="str">
        <f t="shared" si="6"/>
        <v>-</v>
      </c>
      <c r="R67" s="33">
        <f t="shared" si="7"/>
        <v>0</v>
      </c>
      <c r="S67" s="72" t="str">
        <f t="shared" si="8"/>
        <v>-</v>
      </c>
      <c r="T67" s="33">
        <f t="shared" si="9"/>
        <v>0</v>
      </c>
      <c r="U67" s="72" t="str">
        <f t="shared" si="10"/>
        <v>-</v>
      </c>
      <c r="V67" s="33">
        <f t="shared" si="27"/>
        <v>34.684482768599999</v>
      </c>
      <c r="W67" s="72" t="str">
        <f t="shared" si="12"/>
        <v>-</v>
      </c>
      <c r="X67" s="31" t="s">
        <v>25</v>
      </c>
    </row>
    <row r="68" spans="1:24" ht="27" customHeight="1" x14ac:dyDescent="0.25">
      <c r="A68" s="31" t="s">
        <v>83</v>
      </c>
      <c r="B68" s="30" t="s">
        <v>294</v>
      </c>
      <c r="C68" s="31" t="s">
        <v>295</v>
      </c>
      <c r="D68" s="32" t="str">
        <f>IF(E68="нд","нд",E68+F68+G68+H68)</f>
        <v>нд</v>
      </c>
      <c r="E68" s="32" t="s">
        <v>25</v>
      </c>
      <c r="F68" s="32" t="s">
        <v>25</v>
      </c>
      <c r="G68" s="32" t="s">
        <v>25</v>
      </c>
      <c r="H68" s="32" t="s">
        <v>25</v>
      </c>
      <c r="I68" s="32">
        <f>J68+K68+L68+M68</f>
        <v>34.684482768599999</v>
      </c>
      <c r="J68" s="32">
        <v>0</v>
      </c>
      <c r="K68" s="32">
        <v>0</v>
      </c>
      <c r="L68" s="32">
        <v>0</v>
      </c>
      <c r="M68" s="32">
        <v>34.684482768599999</v>
      </c>
      <c r="N68" s="33" t="str">
        <f>IF(D68="нд","нд",I68-D68)</f>
        <v>нд</v>
      </c>
      <c r="O68" s="72" t="str">
        <f>IF($D68="нд","нд",IF(D68=0,"-",N68/D68))</f>
        <v>нд</v>
      </c>
      <c r="P68" s="33" t="str">
        <f>IF(E68="нд","нд",J68-E68)</f>
        <v>нд</v>
      </c>
      <c r="Q68" s="72" t="str">
        <f t="shared" si="6"/>
        <v>нд</v>
      </c>
      <c r="R68" s="33" t="str">
        <f>IF(F68="нд","нд",K68-F68)</f>
        <v>нд</v>
      </c>
      <c r="S68" s="72" t="str">
        <f t="shared" si="8"/>
        <v>нд</v>
      </c>
      <c r="T68" s="33" t="str">
        <f>IF(G68="нд","нд",L68-G68)</f>
        <v>нд</v>
      </c>
      <c r="U68" s="72" t="str">
        <f t="shared" si="10"/>
        <v>нд</v>
      </c>
      <c r="V68" s="33" t="str">
        <f>IF(H68="нд","нд",M68-H68)</f>
        <v>нд</v>
      </c>
      <c r="W68" s="72" t="str">
        <f t="shared" si="12"/>
        <v>нд</v>
      </c>
      <c r="X68" s="70" t="s">
        <v>276</v>
      </c>
    </row>
    <row r="69" spans="1:24" ht="27" customHeight="1" x14ac:dyDescent="0.25">
      <c r="A69" s="64" t="s">
        <v>83</v>
      </c>
      <c r="B69" s="30" t="s">
        <v>86</v>
      </c>
      <c r="C69" s="65" t="s">
        <v>24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72" t="str">
        <f t="shared" si="4"/>
        <v>-</v>
      </c>
      <c r="P69" s="33">
        <f t="shared" si="31"/>
        <v>0</v>
      </c>
      <c r="Q69" s="72" t="str">
        <f t="shared" si="6"/>
        <v>-</v>
      </c>
      <c r="R69" s="33">
        <f t="shared" si="7"/>
        <v>0</v>
      </c>
      <c r="S69" s="72" t="str">
        <f t="shared" si="8"/>
        <v>-</v>
      </c>
      <c r="T69" s="33">
        <f t="shared" si="9"/>
        <v>0</v>
      </c>
      <c r="U69" s="72" t="str">
        <f t="shared" si="10"/>
        <v>-</v>
      </c>
      <c r="V69" s="33">
        <f t="shared" si="27"/>
        <v>0</v>
      </c>
      <c r="W69" s="72" t="str">
        <f t="shared" si="12"/>
        <v>-</v>
      </c>
      <c r="X69" s="31" t="s">
        <v>25</v>
      </c>
    </row>
    <row r="70" spans="1:24" ht="27" customHeight="1" x14ac:dyDescent="0.25">
      <c r="A70" s="64" t="s">
        <v>83</v>
      </c>
      <c r="B70" s="30" t="s">
        <v>87</v>
      </c>
      <c r="C70" s="65" t="s">
        <v>24</v>
      </c>
      <c r="D70" s="67">
        <f>SUM(D71)</f>
        <v>0</v>
      </c>
      <c r="E70" s="67">
        <f t="shared" ref="E70:M70" si="37">SUM(E71)</f>
        <v>0</v>
      </c>
      <c r="F70" s="67">
        <f t="shared" si="37"/>
        <v>0</v>
      </c>
      <c r="G70" s="67">
        <f t="shared" si="37"/>
        <v>0</v>
      </c>
      <c r="H70" s="67">
        <f t="shared" si="37"/>
        <v>0</v>
      </c>
      <c r="I70" s="67">
        <f t="shared" si="37"/>
        <v>123.0962835174</v>
      </c>
      <c r="J70" s="67">
        <f t="shared" si="37"/>
        <v>0</v>
      </c>
      <c r="K70" s="67">
        <f t="shared" si="37"/>
        <v>0</v>
      </c>
      <c r="L70" s="67">
        <f t="shared" si="37"/>
        <v>22.541660665000002</v>
      </c>
      <c r="M70" s="67">
        <f t="shared" si="37"/>
        <v>100.5546228524</v>
      </c>
      <c r="N70" s="67">
        <v>0</v>
      </c>
      <c r="O70" s="72" t="str">
        <f t="shared" si="4"/>
        <v>-</v>
      </c>
      <c r="P70" s="33">
        <f t="shared" si="31"/>
        <v>0</v>
      </c>
      <c r="Q70" s="72" t="str">
        <f t="shared" si="6"/>
        <v>-</v>
      </c>
      <c r="R70" s="33">
        <f t="shared" si="7"/>
        <v>0</v>
      </c>
      <c r="S70" s="72" t="str">
        <f t="shared" si="8"/>
        <v>-</v>
      </c>
      <c r="T70" s="33">
        <f t="shared" si="9"/>
        <v>22.541660665000002</v>
      </c>
      <c r="U70" s="72" t="str">
        <f t="shared" si="10"/>
        <v>-</v>
      </c>
      <c r="V70" s="33">
        <f t="shared" si="27"/>
        <v>100.5546228524</v>
      </c>
      <c r="W70" s="72" t="str">
        <f t="shared" si="12"/>
        <v>-</v>
      </c>
      <c r="X70" s="31" t="s">
        <v>25</v>
      </c>
    </row>
    <row r="71" spans="1:24" ht="27" customHeight="1" x14ac:dyDescent="0.25">
      <c r="A71" s="31" t="s">
        <v>83</v>
      </c>
      <c r="B71" s="30" t="s">
        <v>296</v>
      </c>
      <c r="C71" s="31" t="s">
        <v>297</v>
      </c>
      <c r="D71" s="32" t="str">
        <f t="shared" ref="D71" si="38">IF(E71="нд","нд",E71+F71+G71+H71)</f>
        <v>нд</v>
      </c>
      <c r="E71" s="32" t="s">
        <v>25</v>
      </c>
      <c r="F71" s="32" t="s">
        <v>25</v>
      </c>
      <c r="G71" s="32" t="s">
        <v>25</v>
      </c>
      <c r="H71" s="32" t="s">
        <v>25</v>
      </c>
      <c r="I71" s="32">
        <f t="shared" ref="I71" si="39">J71+K71+L71+M71</f>
        <v>123.0962835174</v>
      </c>
      <c r="J71" s="32">
        <v>0</v>
      </c>
      <c r="K71" s="32">
        <v>0</v>
      </c>
      <c r="L71" s="32">
        <v>22.541660665000002</v>
      </c>
      <c r="M71" s="32">
        <v>100.5546228524</v>
      </c>
      <c r="N71" s="33" t="str">
        <f t="shared" ref="N71" si="40">IF(D71="нд","нд",I71-D71)</f>
        <v>нд</v>
      </c>
      <c r="O71" s="72" t="str">
        <f>IF($D71="нд","нд",IF(D71=0,"-",N71/D71))</f>
        <v>нд</v>
      </c>
      <c r="P71" s="33" t="str">
        <f t="shared" si="31"/>
        <v>нд</v>
      </c>
      <c r="Q71" s="72" t="str">
        <f t="shared" si="6"/>
        <v>нд</v>
      </c>
      <c r="R71" s="33" t="str">
        <f t="shared" si="7"/>
        <v>нд</v>
      </c>
      <c r="S71" s="72" t="str">
        <f t="shared" si="8"/>
        <v>нд</v>
      </c>
      <c r="T71" s="33" t="str">
        <f t="shared" si="9"/>
        <v>нд</v>
      </c>
      <c r="U71" s="72" t="str">
        <f t="shared" si="10"/>
        <v>нд</v>
      </c>
      <c r="V71" s="33" t="str">
        <f t="shared" si="27"/>
        <v>нд</v>
      </c>
      <c r="W71" s="72" t="str">
        <f t="shared" si="12"/>
        <v>нд</v>
      </c>
      <c r="X71" s="70" t="s">
        <v>276</v>
      </c>
    </row>
    <row r="72" spans="1:24" ht="27" customHeight="1" x14ac:dyDescent="0.25">
      <c r="A72" s="64" t="s">
        <v>88</v>
      </c>
      <c r="B72" s="30" t="s">
        <v>89</v>
      </c>
      <c r="C72" s="65" t="s">
        <v>24</v>
      </c>
      <c r="D72" s="32">
        <f>D73+D74</f>
        <v>50</v>
      </c>
      <c r="E72" s="32">
        <f t="shared" ref="E72:M72" si="41">E73+E74</f>
        <v>0</v>
      </c>
      <c r="F72" s="32">
        <f t="shared" si="41"/>
        <v>0</v>
      </c>
      <c r="G72" s="32">
        <f t="shared" si="41"/>
        <v>0</v>
      </c>
      <c r="H72" s="32">
        <f t="shared" si="41"/>
        <v>50</v>
      </c>
      <c r="I72" s="32">
        <f t="shared" si="41"/>
        <v>91.687357930000005</v>
      </c>
      <c r="J72" s="32">
        <f t="shared" si="41"/>
        <v>0</v>
      </c>
      <c r="K72" s="32">
        <f t="shared" si="41"/>
        <v>0</v>
      </c>
      <c r="L72" s="32">
        <f t="shared" si="41"/>
        <v>12.777981183333337</v>
      </c>
      <c r="M72" s="32">
        <f t="shared" si="41"/>
        <v>78.909376746666666</v>
      </c>
      <c r="N72" s="33">
        <f t="shared" si="30"/>
        <v>41.687357930000005</v>
      </c>
      <c r="O72" s="72">
        <f t="shared" si="4"/>
        <v>0.83374715860000004</v>
      </c>
      <c r="P72" s="33">
        <f t="shared" si="31"/>
        <v>0</v>
      </c>
      <c r="Q72" s="72" t="str">
        <f t="shared" si="6"/>
        <v>-</v>
      </c>
      <c r="R72" s="33">
        <f t="shared" si="7"/>
        <v>0</v>
      </c>
      <c r="S72" s="72" t="str">
        <f t="shared" si="8"/>
        <v>-</v>
      </c>
      <c r="T72" s="33">
        <f t="shared" si="9"/>
        <v>12.777981183333337</v>
      </c>
      <c r="U72" s="72" t="str">
        <f t="shared" si="10"/>
        <v>-</v>
      </c>
      <c r="V72" s="33">
        <f t="shared" si="27"/>
        <v>28.909376746666666</v>
      </c>
      <c r="W72" s="72">
        <f t="shared" si="12"/>
        <v>0.5781875349333333</v>
      </c>
      <c r="X72" s="31" t="s">
        <v>25</v>
      </c>
    </row>
    <row r="73" spans="1:24" ht="48.75" customHeight="1" x14ac:dyDescent="0.25">
      <c r="A73" s="64" t="s">
        <v>90</v>
      </c>
      <c r="B73" s="30" t="s">
        <v>91</v>
      </c>
      <c r="C73" s="65" t="s">
        <v>24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3">
        <f t="shared" si="30"/>
        <v>0</v>
      </c>
      <c r="O73" s="72" t="str">
        <f t="shared" si="4"/>
        <v>-</v>
      </c>
      <c r="P73" s="33">
        <f t="shared" si="31"/>
        <v>0</v>
      </c>
      <c r="Q73" s="72" t="str">
        <f t="shared" si="6"/>
        <v>-</v>
      </c>
      <c r="R73" s="33">
        <f t="shared" si="7"/>
        <v>0</v>
      </c>
      <c r="S73" s="72" t="str">
        <f t="shared" si="8"/>
        <v>-</v>
      </c>
      <c r="T73" s="33">
        <f t="shared" si="9"/>
        <v>0</v>
      </c>
      <c r="U73" s="72" t="str">
        <f t="shared" si="10"/>
        <v>-</v>
      </c>
      <c r="V73" s="33">
        <f t="shared" si="27"/>
        <v>0</v>
      </c>
      <c r="W73" s="72" t="str">
        <f t="shared" si="12"/>
        <v>-</v>
      </c>
      <c r="X73" s="31" t="s">
        <v>25</v>
      </c>
    </row>
    <row r="74" spans="1:24" ht="27" customHeight="1" x14ac:dyDescent="0.25">
      <c r="A74" s="64" t="s">
        <v>92</v>
      </c>
      <c r="B74" s="30" t="s">
        <v>93</v>
      </c>
      <c r="C74" s="65" t="s">
        <v>24</v>
      </c>
      <c r="D74" s="32">
        <f t="shared" ref="D74:M74" si="42">SUM(D75:D79)</f>
        <v>50</v>
      </c>
      <c r="E74" s="32">
        <f t="shared" si="42"/>
        <v>0</v>
      </c>
      <c r="F74" s="32">
        <f t="shared" si="42"/>
        <v>0</v>
      </c>
      <c r="G74" s="32">
        <f t="shared" si="42"/>
        <v>0</v>
      </c>
      <c r="H74" s="32">
        <f t="shared" si="42"/>
        <v>50</v>
      </c>
      <c r="I74" s="32">
        <f t="shared" si="42"/>
        <v>91.687357930000005</v>
      </c>
      <c r="J74" s="32">
        <f t="shared" si="42"/>
        <v>0</v>
      </c>
      <c r="K74" s="32">
        <f t="shared" si="42"/>
        <v>0</v>
      </c>
      <c r="L74" s="32">
        <f t="shared" si="42"/>
        <v>12.777981183333337</v>
      </c>
      <c r="M74" s="32">
        <f t="shared" si="42"/>
        <v>78.909376746666666</v>
      </c>
      <c r="N74" s="33">
        <f t="shared" si="30"/>
        <v>41.687357930000005</v>
      </c>
      <c r="O74" s="72">
        <f t="shared" si="4"/>
        <v>0.83374715860000004</v>
      </c>
      <c r="P74" s="33">
        <f>IF(E74="нд","нд",J74-E74)</f>
        <v>0</v>
      </c>
      <c r="Q74" s="72" t="str">
        <f t="shared" si="6"/>
        <v>-</v>
      </c>
      <c r="R74" s="33">
        <f t="shared" si="7"/>
        <v>0</v>
      </c>
      <c r="S74" s="72" t="str">
        <f t="shared" si="8"/>
        <v>-</v>
      </c>
      <c r="T74" s="33">
        <f t="shared" si="9"/>
        <v>12.777981183333337</v>
      </c>
      <c r="U74" s="72" t="str">
        <f t="shared" si="10"/>
        <v>-</v>
      </c>
      <c r="V74" s="33">
        <f t="shared" si="27"/>
        <v>28.909376746666666</v>
      </c>
      <c r="W74" s="72">
        <f t="shared" si="12"/>
        <v>0.5781875349333333</v>
      </c>
      <c r="X74" s="31" t="s">
        <v>25</v>
      </c>
    </row>
    <row r="75" spans="1:24" ht="27" customHeight="1" x14ac:dyDescent="0.25">
      <c r="A75" s="31" t="s">
        <v>92</v>
      </c>
      <c r="B75" s="30" t="s">
        <v>298</v>
      </c>
      <c r="C75" s="31" t="s">
        <v>299</v>
      </c>
      <c r="D75" s="32">
        <f t="shared" ref="D75:D79" si="43">IF(E75="нд","нд",E75+F75+G75+H75)</f>
        <v>50</v>
      </c>
      <c r="E75" s="32">
        <v>0</v>
      </c>
      <c r="F75" s="32">
        <v>0</v>
      </c>
      <c r="G75" s="32">
        <v>0</v>
      </c>
      <c r="H75" s="32">
        <v>50</v>
      </c>
      <c r="I75" s="32">
        <f t="shared" ref="I75:I79" si="44">J75+K75+L75+M75</f>
        <v>81.884343970000003</v>
      </c>
      <c r="J75" s="32">
        <v>0</v>
      </c>
      <c r="K75" s="32">
        <v>0</v>
      </c>
      <c r="L75" s="32">
        <v>3.4401804833333336</v>
      </c>
      <c r="M75" s="32">
        <v>78.444163486666667</v>
      </c>
      <c r="N75" s="33">
        <f t="shared" si="30"/>
        <v>31.884343970000003</v>
      </c>
      <c r="O75" s="72">
        <f t="shared" si="4"/>
        <v>0.63768687940000002</v>
      </c>
      <c r="P75" s="33">
        <f t="shared" ref="P75:P79" si="45">IF(E75="нд","нд",J75-E75)</f>
        <v>0</v>
      </c>
      <c r="Q75" s="72" t="str">
        <f t="shared" si="6"/>
        <v>-</v>
      </c>
      <c r="R75" s="33">
        <f t="shared" si="7"/>
        <v>0</v>
      </c>
      <c r="S75" s="72" t="str">
        <f t="shared" si="8"/>
        <v>-</v>
      </c>
      <c r="T75" s="33">
        <f t="shared" si="9"/>
        <v>3.4401804833333336</v>
      </c>
      <c r="U75" s="72" t="str">
        <f t="shared" si="10"/>
        <v>-</v>
      </c>
      <c r="V75" s="33">
        <f t="shared" si="27"/>
        <v>28.444163486666667</v>
      </c>
      <c r="W75" s="72">
        <f t="shared" si="12"/>
        <v>0.56888326973333336</v>
      </c>
      <c r="X75" s="70" t="s">
        <v>277</v>
      </c>
    </row>
    <row r="76" spans="1:24" ht="27" customHeight="1" x14ac:dyDescent="0.25">
      <c r="A76" s="31" t="s">
        <v>92</v>
      </c>
      <c r="B76" s="30" t="s">
        <v>300</v>
      </c>
      <c r="C76" s="31" t="s">
        <v>301</v>
      </c>
      <c r="D76" s="32">
        <f t="shared" si="43"/>
        <v>0</v>
      </c>
      <c r="E76" s="32">
        <v>0</v>
      </c>
      <c r="F76" s="32">
        <v>0</v>
      </c>
      <c r="G76" s="32">
        <v>0</v>
      </c>
      <c r="H76" s="32">
        <v>0</v>
      </c>
      <c r="I76" s="32">
        <f t="shared" si="44"/>
        <v>10.501074590000002</v>
      </c>
      <c r="J76" s="32">
        <v>0</v>
      </c>
      <c r="K76" s="32">
        <v>0</v>
      </c>
      <c r="L76" s="32">
        <v>8.7189635750000019</v>
      </c>
      <c r="M76" s="32">
        <v>1.782111014999999</v>
      </c>
      <c r="N76" s="33">
        <f t="shared" si="30"/>
        <v>10.501074590000002</v>
      </c>
      <c r="O76" s="72" t="str">
        <f t="shared" si="4"/>
        <v>-</v>
      </c>
      <c r="P76" s="33">
        <f t="shared" si="45"/>
        <v>0</v>
      </c>
      <c r="Q76" s="72" t="str">
        <f t="shared" si="6"/>
        <v>-</v>
      </c>
      <c r="R76" s="33">
        <f t="shared" si="7"/>
        <v>0</v>
      </c>
      <c r="S76" s="72" t="str">
        <f t="shared" si="8"/>
        <v>-</v>
      </c>
      <c r="T76" s="33">
        <f t="shared" si="9"/>
        <v>8.7189635750000019</v>
      </c>
      <c r="U76" s="72" t="str">
        <f t="shared" si="10"/>
        <v>-</v>
      </c>
      <c r="V76" s="33">
        <f t="shared" si="27"/>
        <v>1.782111014999999</v>
      </c>
      <c r="W76" s="72" t="str">
        <f t="shared" si="12"/>
        <v>-</v>
      </c>
      <c r="X76" s="70" t="s">
        <v>278</v>
      </c>
    </row>
    <row r="77" spans="1:24" ht="27" customHeight="1" x14ac:dyDescent="0.25">
      <c r="A77" s="31" t="s">
        <v>92</v>
      </c>
      <c r="B77" s="30" t="s">
        <v>302</v>
      </c>
      <c r="C77" s="31" t="s">
        <v>303</v>
      </c>
      <c r="D77" s="32">
        <f t="shared" si="43"/>
        <v>0</v>
      </c>
      <c r="E77" s="32">
        <v>0</v>
      </c>
      <c r="F77" s="32">
        <v>0</v>
      </c>
      <c r="G77" s="32">
        <v>0</v>
      </c>
      <c r="H77" s="32">
        <v>0</v>
      </c>
      <c r="I77" s="32">
        <f t="shared" si="44"/>
        <v>-0.1452</v>
      </c>
      <c r="J77" s="32">
        <v>0</v>
      </c>
      <c r="K77" s="32">
        <v>0</v>
      </c>
      <c r="L77" s="32">
        <v>0</v>
      </c>
      <c r="M77" s="32">
        <v>-0.1452</v>
      </c>
      <c r="N77" s="33">
        <f t="shared" si="30"/>
        <v>-0.1452</v>
      </c>
      <c r="O77" s="72" t="str">
        <f t="shared" si="4"/>
        <v>-</v>
      </c>
      <c r="P77" s="33">
        <f t="shared" si="45"/>
        <v>0</v>
      </c>
      <c r="Q77" s="72" t="str">
        <f t="shared" si="6"/>
        <v>-</v>
      </c>
      <c r="R77" s="33">
        <f t="shared" si="7"/>
        <v>0</v>
      </c>
      <c r="S77" s="72" t="str">
        <f t="shared" si="8"/>
        <v>-</v>
      </c>
      <c r="T77" s="33">
        <f t="shared" si="9"/>
        <v>0</v>
      </c>
      <c r="U77" s="72" t="str">
        <f t="shared" si="10"/>
        <v>-</v>
      </c>
      <c r="V77" s="33">
        <f t="shared" si="27"/>
        <v>-0.1452</v>
      </c>
      <c r="W77" s="72" t="str">
        <f t="shared" si="12"/>
        <v>-</v>
      </c>
      <c r="X77" s="70" t="s">
        <v>279</v>
      </c>
    </row>
    <row r="78" spans="1:24" ht="27" customHeight="1" x14ac:dyDescent="0.25">
      <c r="A78" s="31" t="s">
        <v>92</v>
      </c>
      <c r="B78" s="30" t="s">
        <v>304</v>
      </c>
      <c r="C78" s="31" t="s">
        <v>305</v>
      </c>
      <c r="D78" s="32">
        <f t="shared" si="43"/>
        <v>0</v>
      </c>
      <c r="E78" s="32">
        <v>0</v>
      </c>
      <c r="F78" s="32">
        <v>0</v>
      </c>
      <c r="G78" s="32">
        <v>0</v>
      </c>
      <c r="H78" s="32">
        <v>0</v>
      </c>
      <c r="I78" s="32">
        <f t="shared" si="44"/>
        <v>-1.2954651800000001</v>
      </c>
      <c r="J78" s="32">
        <v>0</v>
      </c>
      <c r="K78" s="32">
        <v>0</v>
      </c>
      <c r="L78" s="32">
        <v>0</v>
      </c>
      <c r="M78" s="32">
        <v>-1.2954651800000001</v>
      </c>
      <c r="N78" s="33">
        <f t="shared" si="30"/>
        <v>-1.2954651800000001</v>
      </c>
      <c r="O78" s="72" t="str">
        <f t="shared" si="4"/>
        <v>-</v>
      </c>
      <c r="P78" s="33">
        <f t="shared" si="45"/>
        <v>0</v>
      </c>
      <c r="Q78" s="72" t="str">
        <f t="shared" si="6"/>
        <v>-</v>
      </c>
      <c r="R78" s="33">
        <f t="shared" si="7"/>
        <v>0</v>
      </c>
      <c r="S78" s="72" t="str">
        <f t="shared" si="8"/>
        <v>-</v>
      </c>
      <c r="T78" s="33">
        <f t="shared" si="9"/>
        <v>0</v>
      </c>
      <c r="U78" s="72" t="str">
        <f t="shared" si="10"/>
        <v>-</v>
      </c>
      <c r="V78" s="33">
        <f t="shared" si="27"/>
        <v>-1.2954651800000001</v>
      </c>
      <c r="W78" s="72" t="str">
        <f t="shared" si="12"/>
        <v>-</v>
      </c>
      <c r="X78" s="70" t="s">
        <v>279</v>
      </c>
    </row>
    <row r="79" spans="1:24" ht="27" customHeight="1" x14ac:dyDescent="0.25">
      <c r="A79" s="31" t="s">
        <v>92</v>
      </c>
      <c r="B79" s="30" t="s">
        <v>306</v>
      </c>
      <c r="C79" s="31" t="s">
        <v>307</v>
      </c>
      <c r="D79" s="32">
        <f t="shared" si="43"/>
        <v>0</v>
      </c>
      <c r="E79" s="32">
        <v>0</v>
      </c>
      <c r="F79" s="32">
        <v>0</v>
      </c>
      <c r="G79" s="32">
        <v>0</v>
      </c>
      <c r="H79" s="32">
        <v>0</v>
      </c>
      <c r="I79" s="32">
        <f t="shared" si="44"/>
        <v>0.74260455000000003</v>
      </c>
      <c r="J79" s="32">
        <v>0</v>
      </c>
      <c r="K79" s="32">
        <v>0</v>
      </c>
      <c r="L79" s="32">
        <v>0.6188371250000001</v>
      </c>
      <c r="M79" s="32">
        <v>0.12376742499999993</v>
      </c>
      <c r="N79" s="33">
        <f t="shared" si="30"/>
        <v>0.74260455000000003</v>
      </c>
      <c r="O79" s="72" t="str">
        <f t="shared" si="4"/>
        <v>-</v>
      </c>
      <c r="P79" s="33">
        <f t="shared" si="45"/>
        <v>0</v>
      </c>
      <c r="Q79" s="72" t="str">
        <f t="shared" si="6"/>
        <v>-</v>
      </c>
      <c r="R79" s="33">
        <f t="shared" si="7"/>
        <v>0</v>
      </c>
      <c r="S79" s="72" t="str">
        <f t="shared" si="8"/>
        <v>-</v>
      </c>
      <c r="T79" s="33">
        <f t="shared" si="9"/>
        <v>0.6188371250000001</v>
      </c>
      <c r="U79" s="72" t="str">
        <f t="shared" si="10"/>
        <v>-</v>
      </c>
      <c r="V79" s="33">
        <f t="shared" si="27"/>
        <v>0.12376742499999993</v>
      </c>
      <c r="W79" s="72" t="str">
        <f t="shared" si="12"/>
        <v>-</v>
      </c>
      <c r="X79" s="70" t="s">
        <v>274</v>
      </c>
    </row>
    <row r="80" spans="1:24" ht="27" customHeight="1" x14ac:dyDescent="0.25">
      <c r="A80" s="64" t="s">
        <v>94</v>
      </c>
      <c r="B80" s="30" t="s">
        <v>95</v>
      </c>
      <c r="C80" s="65" t="s">
        <v>24</v>
      </c>
      <c r="D80" s="67">
        <f t="shared" ref="D80:M80" si="46">D81+D90+D100+D105</f>
        <v>2817.0555843362572</v>
      </c>
      <c r="E80" s="67">
        <f t="shared" si="46"/>
        <v>611.27659799317462</v>
      </c>
      <c r="F80" s="67">
        <f t="shared" si="46"/>
        <v>0</v>
      </c>
      <c r="G80" s="67">
        <f t="shared" si="46"/>
        <v>96.341560626377088</v>
      </c>
      <c r="H80" s="67">
        <f t="shared" si="46"/>
        <v>2109.4374257167055</v>
      </c>
      <c r="I80" s="67">
        <f t="shared" si="46"/>
        <v>1040.8284651200001</v>
      </c>
      <c r="J80" s="67">
        <f t="shared" si="46"/>
        <v>318.13759993000002</v>
      </c>
      <c r="K80" s="67">
        <f t="shared" si="46"/>
        <v>0</v>
      </c>
      <c r="L80" s="67">
        <f t="shared" si="46"/>
        <v>52.517609958333331</v>
      </c>
      <c r="M80" s="67">
        <f t="shared" si="46"/>
        <v>670.17325523166676</v>
      </c>
      <c r="N80" s="33">
        <f t="shared" si="30"/>
        <v>-1776.2271192162571</v>
      </c>
      <c r="O80" s="72">
        <f t="shared" si="4"/>
        <v>-0.63052611708929562</v>
      </c>
      <c r="P80" s="33">
        <f t="shared" si="31"/>
        <v>-293.1389980631746</v>
      </c>
      <c r="Q80" s="72">
        <f t="shared" si="6"/>
        <v>-0.47955213568710464</v>
      </c>
      <c r="R80" s="33">
        <f t="shared" si="7"/>
        <v>0</v>
      </c>
      <c r="S80" s="72" t="str">
        <f t="shared" si="8"/>
        <v>-</v>
      </c>
      <c r="T80" s="33">
        <f t="shared" si="9"/>
        <v>-43.823950668043757</v>
      </c>
      <c r="U80" s="72">
        <f t="shared" si="10"/>
        <v>-0.45488105427311626</v>
      </c>
      <c r="V80" s="33">
        <f t="shared" si="27"/>
        <v>-1439.2641704850389</v>
      </c>
      <c r="W80" s="72">
        <f t="shared" si="12"/>
        <v>-0.68229763677205657</v>
      </c>
      <c r="X80" s="31" t="s">
        <v>25</v>
      </c>
    </row>
    <row r="81" spans="1:24" ht="27" customHeight="1" x14ac:dyDescent="0.25">
      <c r="A81" s="64" t="s">
        <v>96</v>
      </c>
      <c r="B81" s="30" t="s">
        <v>97</v>
      </c>
      <c r="C81" s="65" t="s">
        <v>24</v>
      </c>
      <c r="D81" s="67">
        <f t="shared" ref="D81:M81" si="47">D82+D89</f>
        <v>346.02928674000054</v>
      </c>
      <c r="E81" s="67">
        <f t="shared" si="47"/>
        <v>346.02928674000054</v>
      </c>
      <c r="F81" s="67">
        <f t="shared" si="47"/>
        <v>0</v>
      </c>
      <c r="G81" s="67">
        <f t="shared" si="47"/>
        <v>0</v>
      </c>
      <c r="H81" s="67">
        <f t="shared" si="47"/>
        <v>0</v>
      </c>
      <c r="I81" s="67">
        <f t="shared" si="47"/>
        <v>614.92141672000002</v>
      </c>
      <c r="J81" s="67">
        <f t="shared" si="47"/>
        <v>318.13759993000002</v>
      </c>
      <c r="K81" s="67">
        <f t="shared" si="47"/>
        <v>0</v>
      </c>
      <c r="L81" s="67">
        <f t="shared" si="47"/>
        <v>0</v>
      </c>
      <c r="M81" s="67">
        <f t="shared" si="47"/>
        <v>296.78381679000006</v>
      </c>
      <c r="N81" s="33">
        <f t="shared" si="30"/>
        <v>268.89212997999948</v>
      </c>
      <c r="O81" s="72">
        <f t="shared" si="4"/>
        <v>0.77707910943977299</v>
      </c>
      <c r="P81" s="33">
        <f t="shared" si="31"/>
        <v>-27.891686810000522</v>
      </c>
      <c r="Q81" s="72">
        <f t="shared" si="6"/>
        <v>-8.0604988880486797E-2</v>
      </c>
      <c r="R81" s="33">
        <f t="shared" si="7"/>
        <v>0</v>
      </c>
      <c r="S81" s="72" t="str">
        <f t="shared" si="8"/>
        <v>-</v>
      </c>
      <c r="T81" s="33">
        <f t="shared" si="9"/>
        <v>0</v>
      </c>
      <c r="U81" s="72" t="str">
        <f t="shared" si="10"/>
        <v>-</v>
      </c>
      <c r="V81" s="33">
        <f t="shared" si="27"/>
        <v>296.78381679000006</v>
      </c>
      <c r="W81" s="72" t="str">
        <f t="shared" si="12"/>
        <v>-</v>
      </c>
      <c r="X81" s="31" t="s">
        <v>25</v>
      </c>
    </row>
    <row r="82" spans="1:24" ht="27" customHeight="1" x14ac:dyDescent="0.25">
      <c r="A82" s="64" t="s">
        <v>98</v>
      </c>
      <c r="B82" s="30" t="s">
        <v>99</v>
      </c>
      <c r="C82" s="65" t="s">
        <v>24</v>
      </c>
      <c r="D82" s="32">
        <f t="shared" ref="D82:M82" si="48">SUM(D83:D88)</f>
        <v>346.02928674000054</v>
      </c>
      <c r="E82" s="32">
        <f t="shared" si="48"/>
        <v>346.02928674000054</v>
      </c>
      <c r="F82" s="32">
        <f t="shared" si="48"/>
        <v>0</v>
      </c>
      <c r="G82" s="32">
        <f t="shared" si="48"/>
        <v>0</v>
      </c>
      <c r="H82" s="32">
        <f t="shared" si="48"/>
        <v>0</v>
      </c>
      <c r="I82" s="32">
        <f t="shared" si="48"/>
        <v>614.92141672000002</v>
      </c>
      <c r="J82" s="32">
        <f t="shared" si="48"/>
        <v>318.13759993000002</v>
      </c>
      <c r="K82" s="32">
        <f t="shared" si="48"/>
        <v>0</v>
      </c>
      <c r="L82" s="32">
        <f t="shared" si="48"/>
        <v>0</v>
      </c>
      <c r="M82" s="32">
        <f t="shared" si="48"/>
        <v>296.78381679000006</v>
      </c>
      <c r="N82" s="33">
        <f t="shared" si="30"/>
        <v>268.89212997999948</v>
      </c>
      <c r="O82" s="72">
        <f t="shared" si="4"/>
        <v>0.77707910943977299</v>
      </c>
      <c r="P82" s="33">
        <f t="shared" si="31"/>
        <v>-27.891686810000522</v>
      </c>
      <c r="Q82" s="72">
        <f t="shared" si="6"/>
        <v>-8.0604988880486797E-2</v>
      </c>
      <c r="R82" s="33">
        <f t="shared" si="7"/>
        <v>0</v>
      </c>
      <c r="S82" s="72" t="str">
        <f t="shared" si="8"/>
        <v>-</v>
      </c>
      <c r="T82" s="33">
        <f t="shared" si="9"/>
        <v>0</v>
      </c>
      <c r="U82" s="72" t="str">
        <f t="shared" si="10"/>
        <v>-</v>
      </c>
      <c r="V82" s="33">
        <f t="shared" si="27"/>
        <v>296.78381679000006</v>
      </c>
      <c r="W82" s="72" t="str">
        <f t="shared" si="12"/>
        <v>-</v>
      </c>
      <c r="X82" s="31" t="s">
        <v>25</v>
      </c>
    </row>
    <row r="83" spans="1:24" ht="27" customHeight="1" x14ac:dyDescent="0.25">
      <c r="A83" s="31" t="s">
        <v>98</v>
      </c>
      <c r="B83" s="30" t="s">
        <v>308</v>
      </c>
      <c r="C83" s="31" t="s">
        <v>309</v>
      </c>
      <c r="D83" s="32">
        <f t="shared" ref="D83:D88" si="49">IF(E83="нд","нд",E83+F83+G83+H83)</f>
        <v>0</v>
      </c>
      <c r="E83" s="32">
        <v>0</v>
      </c>
      <c r="F83" s="32">
        <v>0</v>
      </c>
      <c r="G83" s="32">
        <v>0</v>
      </c>
      <c r="H83" s="32">
        <v>0</v>
      </c>
      <c r="I83" s="32">
        <f t="shared" ref="I83:I88" si="50">J83+K83+L83+M83</f>
        <v>1.6916753100000002</v>
      </c>
      <c r="J83" s="32">
        <v>0</v>
      </c>
      <c r="K83" s="32">
        <v>0</v>
      </c>
      <c r="L83" s="32">
        <v>0</v>
      </c>
      <c r="M83" s="32">
        <v>1.6916753100000002</v>
      </c>
      <c r="N83" s="33">
        <f t="shared" si="30"/>
        <v>1.6916753100000002</v>
      </c>
      <c r="O83" s="72" t="str">
        <f t="shared" si="4"/>
        <v>-</v>
      </c>
      <c r="P83" s="33">
        <f t="shared" si="31"/>
        <v>0</v>
      </c>
      <c r="Q83" s="72" t="str">
        <f t="shared" si="6"/>
        <v>-</v>
      </c>
      <c r="R83" s="33">
        <f t="shared" si="7"/>
        <v>0</v>
      </c>
      <c r="S83" s="72" t="str">
        <f t="shared" si="8"/>
        <v>-</v>
      </c>
      <c r="T83" s="33">
        <f t="shared" si="9"/>
        <v>0</v>
      </c>
      <c r="U83" s="72" t="str">
        <f t="shared" si="10"/>
        <v>-</v>
      </c>
      <c r="V83" s="33">
        <f t="shared" si="27"/>
        <v>1.6916753100000002</v>
      </c>
      <c r="W83" s="72" t="str">
        <f t="shared" si="12"/>
        <v>-</v>
      </c>
      <c r="X83" s="70" t="s">
        <v>280</v>
      </c>
    </row>
    <row r="84" spans="1:24" ht="27" customHeight="1" x14ac:dyDescent="0.25">
      <c r="A84" s="31" t="s">
        <v>98</v>
      </c>
      <c r="B84" s="30" t="s">
        <v>310</v>
      </c>
      <c r="C84" s="31" t="s">
        <v>311</v>
      </c>
      <c r="D84" s="32">
        <f t="shared" si="49"/>
        <v>0</v>
      </c>
      <c r="E84" s="32">
        <v>0</v>
      </c>
      <c r="F84" s="32">
        <v>0</v>
      </c>
      <c r="G84" s="32">
        <v>0</v>
      </c>
      <c r="H84" s="32">
        <v>0</v>
      </c>
      <c r="I84" s="32">
        <f t="shared" si="50"/>
        <v>2.63702104</v>
      </c>
      <c r="J84" s="32">
        <v>0</v>
      </c>
      <c r="K84" s="32">
        <v>0</v>
      </c>
      <c r="L84" s="32">
        <v>0</v>
      </c>
      <c r="M84" s="32">
        <v>2.63702104</v>
      </c>
      <c r="N84" s="33">
        <f t="shared" si="30"/>
        <v>2.63702104</v>
      </c>
      <c r="O84" s="72" t="str">
        <f t="shared" si="4"/>
        <v>-</v>
      </c>
      <c r="P84" s="33">
        <f t="shared" si="31"/>
        <v>0</v>
      </c>
      <c r="Q84" s="72" t="str">
        <f t="shared" si="6"/>
        <v>-</v>
      </c>
      <c r="R84" s="33">
        <f t="shared" si="7"/>
        <v>0</v>
      </c>
      <c r="S84" s="72" t="str">
        <f t="shared" si="8"/>
        <v>-</v>
      </c>
      <c r="T84" s="33">
        <f t="shared" si="9"/>
        <v>0</v>
      </c>
      <c r="U84" s="72" t="str">
        <f t="shared" si="10"/>
        <v>-</v>
      </c>
      <c r="V84" s="33">
        <f t="shared" si="27"/>
        <v>2.63702104</v>
      </c>
      <c r="W84" s="72" t="str">
        <f t="shared" si="12"/>
        <v>-</v>
      </c>
      <c r="X84" s="70" t="s">
        <v>280</v>
      </c>
    </row>
    <row r="85" spans="1:24" ht="27" customHeight="1" x14ac:dyDescent="0.25">
      <c r="A85" s="31" t="s">
        <v>98</v>
      </c>
      <c r="B85" s="30" t="s">
        <v>312</v>
      </c>
      <c r="C85" s="31" t="s">
        <v>313</v>
      </c>
      <c r="D85" s="32" t="str">
        <f t="shared" si="49"/>
        <v>нд</v>
      </c>
      <c r="E85" s="32" t="s">
        <v>25</v>
      </c>
      <c r="F85" s="32" t="s">
        <v>25</v>
      </c>
      <c r="G85" s="32" t="s">
        <v>25</v>
      </c>
      <c r="H85" s="32" t="s">
        <v>25</v>
      </c>
      <c r="I85" s="32">
        <f t="shared" si="50"/>
        <v>292.58109724000002</v>
      </c>
      <c r="J85" s="32">
        <v>0</v>
      </c>
      <c r="K85" s="32">
        <v>0</v>
      </c>
      <c r="L85" s="32">
        <v>0</v>
      </c>
      <c r="M85" s="32">
        <v>292.58109724000002</v>
      </c>
      <c r="N85" s="33" t="str">
        <f t="shared" si="30"/>
        <v>нд</v>
      </c>
      <c r="O85" s="72" t="str">
        <f t="shared" si="4"/>
        <v>нд</v>
      </c>
      <c r="P85" s="33" t="str">
        <f t="shared" si="31"/>
        <v>нд</v>
      </c>
      <c r="Q85" s="72" t="str">
        <f t="shared" si="6"/>
        <v>нд</v>
      </c>
      <c r="R85" s="33" t="str">
        <f t="shared" si="7"/>
        <v>нд</v>
      </c>
      <c r="S85" s="72" t="str">
        <f t="shared" si="8"/>
        <v>нд</v>
      </c>
      <c r="T85" s="33" t="str">
        <f t="shared" si="9"/>
        <v>нд</v>
      </c>
      <c r="U85" s="72" t="str">
        <f t="shared" si="10"/>
        <v>нд</v>
      </c>
      <c r="V85" s="33" t="str">
        <f t="shared" si="27"/>
        <v>нд</v>
      </c>
      <c r="W85" s="72" t="str">
        <f t="shared" si="12"/>
        <v>нд</v>
      </c>
      <c r="X85" s="70" t="s">
        <v>281</v>
      </c>
    </row>
    <row r="86" spans="1:24" ht="27" customHeight="1" x14ac:dyDescent="0.25">
      <c r="A86" s="31" t="s">
        <v>98</v>
      </c>
      <c r="B86" s="30" t="s">
        <v>314</v>
      </c>
      <c r="C86" s="31" t="s">
        <v>315</v>
      </c>
      <c r="D86" s="32">
        <f t="shared" si="49"/>
        <v>0</v>
      </c>
      <c r="E86" s="32">
        <v>0</v>
      </c>
      <c r="F86" s="32">
        <v>0</v>
      </c>
      <c r="G86" s="32">
        <v>0</v>
      </c>
      <c r="H86" s="32">
        <v>0</v>
      </c>
      <c r="I86" s="32">
        <f t="shared" si="50"/>
        <v>0</v>
      </c>
      <c r="J86" s="32">
        <v>0</v>
      </c>
      <c r="K86" s="32">
        <v>0</v>
      </c>
      <c r="L86" s="32">
        <v>0</v>
      </c>
      <c r="M86" s="32">
        <v>0</v>
      </c>
      <c r="N86" s="33">
        <f t="shared" si="30"/>
        <v>0</v>
      </c>
      <c r="O86" s="72" t="str">
        <f t="shared" si="4"/>
        <v>-</v>
      </c>
      <c r="P86" s="33">
        <f t="shared" si="31"/>
        <v>0</v>
      </c>
      <c r="Q86" s="72" t="str">
        <f t="shared" si="6"/>
        <v>-</v>
      </c>
      <c r="R86" s="33">
        <f t="shared" si="7"/>
        <v>0</v>
      </c>
      <c r="S86" s="72" t="str">
        <f t="shared" si="8"/>
        <v>-</v>
      </c>
      <c r="T86" s="33">
        <f t="shared" si="9"/>
        <v>0</v>
      </c>
      <c r="U86" s="72" t="str">
        <f t="shared" si="10"/>
        <v>-</v>
      </c>
      <c r="V86" s="33">
        <f t="shared" si="27"/>
        <v>0</v>
      </c>
      <c r="W86" s="72" t="str">
        <f t="shared" si="12"/>
        <v>-</v>
      </c>
      <c r="X86" s="35" t="s">
        <v>25</v>
      </c>
    </row>
    <row r="87" spans="1:24" ht="27" customHeight="1" x14ac:dyDescent="0.25">
      <c r="A87" s="31" t="s">
        <v>98</v>
      </c>
      <c r="B87" s="30" t="s">
        <v>316</v>
      </c>
      <c r="C87" s="31" t="s">
        <v>317</v>
      </c>
      <c r="D87" s="32">
        <f t="shared" si="49"/>
        <v>0</v>
      </c>
      <c r="E87" s="32">
        <v>0</v>
      </c>
      <c r="F87" s="32">
        <v>0</v>
      </c>
      <c r="G87" s="32">
        <v>0</v>
      </c>
      <c r="H87" s="32">
        <v>0</v>
      </c>
      <c r="I87" s="32">
        <f t="shared" si="50"/>
        <v>-1.0682920600000001</v>
      </c>
      <c r="J87" s="32">
        <v>0</v>
      </c>
      <c r="K87" s="32">
        <v>0</v>
      </c>
      <c r="L87" s="32">
        <v>0</v>
      </c>
      <c r="M87" s="32">
        <v>-1.0682920600000001</v>
      </c>
      <c r="N87" s="33">
        <f t="shared" si="30"/>
        <v>-1.0682920600000001</v>
      </c>
      <c r="O87" s="72" t="str">
        <f t="shared" si="4"/>
        <v>-</v>
      </c>
      <c r="P87" s="33">
        <f t="shared" si="31"/>
        <v>0</v>
      </c>
      <c r="Q87" s="72" t="str">
        <f t="shared" si="6"/>
        <v>-</v>
      </c>
      <c r="R87" s="33">
        <f t="shared" si="7"/>
        <v>0</v>
      </c>
      <c r="S87" s="72" t="str">
        <f t="shared" si="8"/>
        <v>-</v>
      </c>
      <c r="T87" s="33">
        <f t="shared" si="9"/>
        <v>0</v>
      </c>
      <c r="U87" s="72" t="str">
        <f t="shared" si="10"/>
        <v>-</v>
      </c>
      <c r="V87" s="33">
        <f t="shared" si="27"/>
        <v>-1.0682920600000001</v>
      </c>
      <c r="W87" s="72" t="str">
        <f t="shared" si="12"/>
        <v>-</v>
      </c>
      <c r="X87" s="70" t="s">
        <v>279</v>
      </c>
    </row>
    <row r="88" spans="1:24" ht="27" customHeight="1" x14ac:dyDescent="0.25">
      <c r="A88" s="31" t="s">
        <v>98</v>
      </c>
      <c r="B88" s="30" t="s">
        <v>318</v>
      </c>
      <c r="C88" s="31" t="s">
        <v>319</v>
      </c>
      <c r="D88" s="32">
        <f t="shared" si="49"/>
        <v>346.02928674000054</v>
      </c>
      <c r="E88" s="32">
        <v>346.02928674000054</v>
      </c>
      <c r="F88" s="32">
        <v>0</v>
      </c>
      <c r="G88" s="32">
        <v>0</v>
      </c>
      <c r="H88" s="32">
        <v>0</v>
      </c>
      <c r="I88" s="32">
        <f t="shared" si="50"/>
        <v>319.07991519000007</v>
      </c>
      <c r="J88" s="32">
        <v>318.13759993000002</v>
      </c>
      <c r="K88" s="32">
        <v>0</v>
      </c>
      <c r="L88" s="32">
        <v>0</v>
      </c>
      <c r="M88" s="32">
        <v>0.94231526000004351</v>
      </c>
      <c r="N88" s="33">
        <f t="shared" si="30"/>
        <v>-26.949371550000478</v>
      </c>
      <c r="O88" s="72">
        <f t="shared" si="4"/>
        <v>-7.7881764875727691E-2</v>
      </c>
      <c r="P88" s="33">
        <f t="shared" si="31"/>
        <v>-27.891686810000522</v>
      </c>
      <c r="Q88" s="72">
        <f t="shared" si="6"/>
        <v>-8.0604988880486797E-2</v>
      </c>
      <c r="R88" s="33">
        <f t="shared" si="7"/>
        <v>0</v>
      </c>
      <c r="S88" s="72" t="str">
        <f t="shared" si="8"/>
        <v>-</v>
      </c>
      <c r="T88" s="33">
        <f t="shared" si="9"/>
        <v>0</v>
      </c>
      <c r="U88" s="72" t="str">
        <f t="shared" si="10"/>
        <v>-</v>
      </c>
      <c r="V88" s="33">
        <f t="shared" si="27"/>
        <v>0.94231526000004351</v>
      </c>
      <c r="W88" s="72" t="str">
        <f t="shared" si="12"/>
        <v>-</v>
      </c>
      <c r="X88" s="70" t="s">
        <v>282</v>
      </c>
    </row>
    <row r="89" spans="1:24" ht="27" customHeight="1" x14ac:dyDescent="0.25">
      <c r="A89" s="64" t="s">
        <v>100</v>
      </c>
      <c r="B89" s="30" t="s">
        <v>101</v>
      </c>
      <c r="C89" s="65" t="s">
        <v>24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3">
        <f t="shared" si="30"/>
        <v>0</v>
      </c>
      <c r="O89" s="72" t="str">
        <f t="shared" si="4"/>
        <v>-</v>
      </c>
      <c r="P89" s="33">
        <f t="shared" si="31"/>
        <v>0</v>
      </c>
      <c r="Q89" s="72" t="str">
        <f t="shared" si="6"/>
        <v>-</v>
      </c>
      <c r="R89" s="33">
        <f t="shared" si="7"/>
        <v>0</v>
      </c>
      <c r="S89" s="72" t="str">
        <f t="shared" si="8"/>
        <v>-</v>
      </c>
      <c r="T89" s="33">
        <f t="shared" si="9"/>
        <v>0</v>
      </c>
      <c r="U89" s="72" t="str">
        <f t="shared" si="10"/>
        <v>-</v>
      </c>
      <c r="V89" s="33">
        <f t="shared" si="27"/>
        <v>0</v>
      </c>
      <c r="W89" s="72" t="str">
        <f t="shared" si="12"/>
        <v>-</v>
      </c>
      <c r="X89" s="31" t="s">
        <v>25</v>
      </c>
    </row>
    <row r="90" spans="1:24" ht="27" customHeight="1" x14ac:dyDescent="0.25">
      <c r="A90" s="64" t="s">
        <v>102</v>
      </c>
      <c r="B90" s="30" t="s">
        <v>103</v>
      </c>
      <c r="C90" s="65" t="s">
        <v>24</v>
      </c>
      <c r="D90" s="32">
        <f t="shared" ref="D90:M90" si="51">D91+D99</f>
        <v>380.85718400482654</v>
      </c>
      <c r="E90" s="32">
        <f t="shared" si="51"/>
        <v>265.24731125317402</v>
      </c>
      <c r="F90" s="32">
        <f t="shared" si="51"/>
        <v>0</v>
      </c>
      <c r="G90" s="32">
        <f t="shared" si="51"/>
        <v>96.341560626377088</v>
      </c>
      <c r="H90" s="32">
        <f t="shared" si="51"/>
        <v>19.268312125275418</v>
      </c>
      <c r="I90" s="32">
        <f t="shared" si="51"/>
        <v>60.890072570000008</v>
      </c>
      <c r="J90" s="32">
        <f t="shared" si="51"/>
        <v>0</v>
      </c>
      <c r="K90" s="32">
        <f t="shared" si="51"/>
        <v>0</v>
      </c>
      <c r="L90" s="32">
        <f t="shared" si="51"/>
        <v>50.704227141666664</v>
      </c>
      <c r="M90" s="32">
        <f t="shared" si="51"/>
        <v>10.185845428333332</v>
      </c>
      <c r="N90" s="33">
        <f t="shared" si="30"/>
        <v>-319.96711143482651</v>
      </c>
      <c r="O90" s="72">
        <f t="shared" ref="O90:O123" si="52">IF($D90="нд","нд",IF(D90=0,"-",N90/D90))</f>
        <v>-0.84012360767434446</v>
      </c>
      <c r="P90" s="33">
        <f t="shared" si="31"/>
        <v>-265.24731125317402</v>
      </c>
      <c r="Q90" s="72">
        <f t="shared" ref="Q90:Q153" si="53">IF($D90="нд","нд",IF(E90=0,"-",P90/E90))</f>
        <v>-1</v>
      </c>
      <c r="R90" s="33">
        <f t="shared" ref="R90:R139" si="54">IF(F90="нд","нд",K90-F90)</f>
        <v>0</v>
      </c>
      <c r="S90" s="72" t="str">
        <f t="shared" ref="S90:S153" si="55">IF($D90="нд","нд",IF(F90=0,"-",R90/F90))</f>
        <v>-</v>
      </c>
      <c r="T90" s="33">
        <f t="shared" ref="T90:T139" si="56">IF(G90="нд","нд",L90-G90)</f>
        <v>-45.637333484710425</v>
      </c>
      <c r="U90" s="72">
        <f t="shared" ref="U90:U153" si="57">IF($D90="нд","нд",IF(G90=0,"-",T90/G90))</f>
        <v>-0.473703489833395</v>
      </c>
      <c r="V90" s="33">
        <f t="shared" si="27"/>
        <v>-9.0824666969420864</v>
      </c>
      <c r="W90" s="72">
        <f t="shared" ref="W90:W153" si="58">IF($D90="нд","нд",IF(H90=0,"-",V90/H90))</f>
        <v>-0.47136804915195774</v>
      </c>
      <c r="X90" s="31" t="s">
        <v>25</v>
      </c>
    </row>
    <row r="91" spans="1:24" ht="27" customHeight="1" x14ac:dyDescent="0.25">
      <c r="A91" s="64" t="s">
        <v>104</v>
      </c>
      <c r="B91" s="30" t="s">
        <v>105</v>
      </c>
      <c r="C91" s="65" t="s">
        <v>24</v>
      </c>
      <c r="D91" s="32">
        <f>SUM(D92:D98)</f>
        <v>380.85718400482654</v>
      </c>
      <c r="E91" s="32">
        <f t="shared" ref="E91:M91" si="59">SUM(E92:E98)</f>
        <v>265.24731125317402</v>
      </c>
      <c r="F91" s="32">
        <f t="shared" si="59"/>
        <v>0</v>
      </c>
      <c r="G91" s="32">
        <f t="shared" si="59"/>
        <v>96.341560626377088</v>
      </c>
      <c r="H91" s="32">
        <f t="shared" si="59"/>
        <v>19.268312125275418</v>
      </c>
      <c r="I91" s="32">
        <f t="shared" si="59"/>
        <v>60.890072570000008</v>
      </c>
      <c r="J91" s="32">
        <f t="shared" si="59"/>
        <v>0</v>
      </c>
      <c r="K91" s="32">
        <f t="shared" si="59"/>
        <v>0</v>
      </c>
      <c r="L91" s="32">
        <f t="shared" si="59"/>
        <v>50.704227141666664</v>
      </c>
      <c r="M91" s="32">
        <f t="shared" si="59"/>
        <v>10.185845428333332</v>
      </c>
      <c r="N91" s="33">
        <f t="shared" si="30"/>
        <v>-319.96711143482651</v>
      </c>
      <c r="O91" s="72">
        <f t="shared" si="52"/>
        <v>-0.84012360767434446</v>
      </c>
      <c r="P91" s="33">
        <f t="shared" si="31"/>
        <v>-265.24731125317402</v>
      </c>
      <c r="Q91" s="72">
        <f t="shared" si="53"/>
        <v>-1</v>
      </c>
      <c r="R91" s="33">
        <f t="shared" si="54"/>
        <v>0</v>
      </c>
      <c r="S91" s="72" t="str">
        <f t="shared" si="55"/>
        <v>-</v>
      </c>
      <c r="T91" s="33">
        <f t="shared" si="56"/>
        <v>-45.637333484710425</v>
      </c>
      <c r="U91" s="72">
        <f t="shared" si="57"/>
        <v>-0.473703489833395</v>
      </c>
      <c r="V91" s="33">
        <f t="shared" si="27"/>
        <v>-9.0824666969420864</v>
      </c>
      <c r="W91" s="72">
        <f t="shared" si="58"/>
        <v>-0.47136804915195774</v>
      </c>
      <c r="X91" s="31" t="s">
        <v>25</v>
      </c>
    </row>
    <row r="92" spans="1:24" ht="27" customHeight="1" x14ac:dyDescent="0.25">
      <c r="A92" s="31" t="s">
        <v>104</v>
      </c>
      <c r="B92" s="30" t="s">
        <v>320</v>
      </c>
      <c r="C92" s="31" t="s">
        <v>321</v>
      </c>
      <c r="D92" s="32">
        <f>IF(E92="нд","нд",E92+F92+G92+H92)</f>
        <v>0</v>
      </c>
      <c r="E92" s="32">
        <v>0</v>
      </c>
      <c r="F92" s="32">
        <v>0</v>
      </c>
      <c r="G92" s="32">
        <v>0</v>
      </c>
      <c r="H92" s="32">
        <v>0</v>
      </c>
      <c r="I92" s="32">
        <f>J92+K92+L92+M92</f>
        <v>1.39833085</v>
      </c>
      <c r="J92" s="32">
        <v>0</v>
      </c>
      <c r="K92" s="32">
        <v>0</v>
      </c>
      <c r="L92" s="32">
        <v>1.1652757083333334</v>
      </c>
      <c r="M92" s="32">
        <v>0.23305514166666663</v>
      </c>
      <c r="N92" s="33">
        <f>IF(D92="нд","нд",I92-D92)</f>
        <v>1.39833085</v>
      </c>
      <c r="O92" s="72" t="str">
        <f t="shared" si="52"/>
        <v>-</v>
      </c>
      <c r="P92" s="33">
        <f>IF(E92="нд","нд",J92-E92)</f>
        <v>0</v>
      </c>
      <c r="Q92" s="72" t="str">
        <f t="shared" si="53"/>
        <v>-</v>
      </c>
      <c r="R92" s="33">
        <f>IF(F92="нд","нд",K92-F92)</f>
        <v>0</v>
      </c>
      <c r="S92" s="72" t="str">
        <f t="shared" si="55"/>
        <v>-</v>
      </c>
      <c r="T92" s="33">
        <f>IF(G92="нд","нд",L92-G92)</f>
        <v>1.1652757083333334</v>
      </c>
      <c r="U92" s="72" t="str">
        <f t="shared" si="57"/>
        <v>-</v>
      </c>
      <c r="V92" s="33">
        <f>IF(H92="нд","нд",M92-H92)</f>
        <v>0.23305514166666663</v>
      </c>
      <c r="W92" s="72" t="str">
        <f t="shared" si="58"/>
        <v>-</v>
      </c>
      <c r="X92" s="70" t="s">
        <v>274</v>
      </c>
    </row>
    <row r="93" spans="1:24" ht="27" customHeight="1" x14ac:dyDescent="0.25">
      <c r="A93" s="31" t="s">
        <v>104</v>
      </c>
      <c r="B93" s="30" t="s">
        <v>322</v>
      </c>
      <c r="C93" s="31" t="s">
        <v>323</v>
      </c>
      <c r="D93" s="32">
        <f>IF(E93="нд","нд",E93+F93+G93+H93)</f>
        <v>265.24731125317402</v>
      </c>
      <c r="E93" s="32">
        <v>265.24731125317402</v>
      </c>
      <c r="F93" s="32">
        <v>0</v>
      </c>
      <c r="G93" s="32">
        <v>0</v>
      </c>
      <c r="H93" s="32">
        <v>0</v>
      </c>
      <c r="I93" s="32">
        <f>J93+K93+L93+M93</f>
        <v>4.4999999999999998E-2</v>
      </c>
      <c r="J93" s="32">
        <v>0</v>
      </c>
      <c r="K93" s="32">
        <v>0</v>
      </c>
      <c r="L93" s="32">
        <v>0</v>
      </c>
      <c r="M93" s="32">
        <v>4.4999999999999998E-2</v>
      </c>
      <c r="N93" s="33">
        <f>IF(D93="нд","нд",I93-D93)</f>
        <v>-265.202311253174</v>
      </c>
      <c r="O93" s="72">
        <f t="shared" si="52"/>
        <v>-0.99983034700790208</v>
      </c>
      <c r="P93" s="33">
        <f>IF(E93="нд","нд",J93-E93)</f>
        <v>-265.24731125317402</v>
      </c>
      <c r="Q93" s="72">
        <f t="shared" si="53"/>
        <v>-1</v>
      </c>
      <c r="R93" s="33">
        <f>IF(F93="нд","нд",K93-F93)</f>
        <v>0</v>
      </c>
      <c r="S93" s="72" t="str">
        <f t="shared" si="55"/>
        <v>-</v>
      </c>
      <c r="T93" s="33">
        <f>IF(G93="нд","нд",L93-G93)</f>
        <v>0</v>
      </c>
      <c r="U93" s="72" t="str">
        <f t="shared" si="57"/>
        <v>-</v>
      </c>
      <c r="V93" s="33">
        <f>IF(H93="нд","нд",M93-H93)</f>
        <v>4.4999999999999998E-2</v>
      </c>
      <c r="W93" s="72" t="str">
        <f t="shared" si="58"/>
        <v>-</v>
      </c>
      <c r="X93" s="70" t="s">
        <v>283</v>
      </c>
    </row>
    <row r="94" spans="1:24" ht="27" customHeight="1" x14ac:dyDescent="0.25">
      <c r="A94" s="31" t="s">
        <v>104</v>
      </c>
      <c r="B94" s="30" t="s">
        <v>324</v>
      </c>
      <c r="C94" s="31" t="s">
        <v>325</v>
      </c>
      <c r="D94" s="32">
        <f t="shared" ref="D94:D98" si="60">IF(E94="нд","нд",E94+F94+G94+H94)</f>
        <v>74.561584919516307</v>
      </c>
      <c r="E94" s="32">
        <v>0</v>
      </c>
      <c r="F94" s="32">
        <v>0</v>
      </c>
      <c r="G94" s="32">
        <v>62.134654099596922</v>
      </c>
      <c r="H94" s="32">
        <v>12.426930819919384</v>
      </c>
      <c r="I94" s="32">
        <f t="shared" ref="I94:I98" si="61">J94+K94+L94+M94</f>
        <v>45.717023230000002</v>
      </c>
      <c r="J94" s="32">
        <v>0</v>
      </c>
      <c r="K94" s="32">
        <v>0</v>
      </c>
      <c r="L94" s="32">
        <v>38.097519358333336</v>
      </c>
      <c r="M94" s="32">
        <v>7.6195038716666659</v>
      </c>
      <c r="N94" s="33">
        <f t="shared" ref="N94:N98" si="62">IF(D94="нд","нд",I94-D94)</f>
        <v>-28.844561689516304</v>
      </c>
      <c r="O94" s="72">
        <f t="shared" si="52"/>
        <v>-0.38685553318980365</v>
      </c>
      <c r="P94" s="33">
        <f t="shared" ref="P94:P98" si="63">IF(E94="нд","нд",J94-E94)</f>
        <v>0</v>
      </c>
      <c r="Q94" s="72" t="str">
        <f t="shared" si="53"/>
        <v>-</v>
      </c>
      <c r="R94" s="33">
        <f t="shared" ref="R94:R98" si="64">IF(F94="нд","нд",K94-F94)</f>
        <v>0</v>
      </c>
      <c r="S94" s="72" t="str">
        <f t="shared" si="55"/>
        <v>-</v>
      </c>
      <c r="T94" s="33">
        <f t="shared" ref="T94:T98" si="65">IF(G94="нд","нд",L94-G94)</f>
        <v>-24.037134741263586</v>
      </c>
      <c r="U94" s="72">
        <f t="shared" si="57"/>
        <v>-0.38685553318980365</v>
      </c>
      <c r="V94" s="33">
        <f t="shared" ref="V94:V98" si="66">IF(H94="нд","нд",M94-H94)</f>
        <v>-4.8074269482527185</v>
      </c>
      <c r="W94" s="72">
        <f t="shared" si="58"/>
        <v>-0.38685553318980376</v>
      </c>
      <c r="X94" s="70" t="s">
        <v>284</v>
      </c>
    </row>
    <row r="95" spans="1:24" ht="27" customHeight="1" x14ac:dyDescent="0.25">
      <c r="A95" s="31" t="s">
        <v>104</v>
      </c>
      <c r="B95" s="30" t="s">
        <v>326</v>
      </c>
      <c r="C95" s="31" t="s">
        <v>327</v>
      </c>
      <c r="D95" s="32">
        <f t="shared" si="60"/>
        <v>0</v>
      </c>
      <c r="E95" s="32">
        <v>0</v>
      </c>
      <c r="F95" s="32">
        <v>0</v>
      </c>
      <c r="G95" s="32">
        <v>0</v>
      </c>
      <c r="H95" s="32">
        <v>0</v>
      </c>
      <c r="I95" s="32">
        <f t="shared" si="61"/>
        <v>3.7169697199999998</v>
      </c>
      <c r="J95" s="32">
        <v>0</v>
      </c>
      <c r="K95" s="32">
        <v>0</v>
      </c>
      <c r="L95" s="32">
        <v>3.0974747666666667</v>
      </c>
      <c r="M95" s="32">
        <v>0.61949495333333315</v>
      </c>
      <c r="N95" s="33">
        <f t="shared" si="62"/>
        <v>3.7169697199999998</v>
      </c>
      <c r="O95" s="72" t="str">
        <f t="shared" si="52"/>
        <v>-</v>
      </c>
      <c r="P95" s="33">
        <f t="shared" si="63"/>
        <v>0</v>
      </c>
      <c r="Q95" s="72" t="str">
        <f t="shared" si="53"/>
        <v>-</v>
      </c>
      <c r="R95" s="33">
        <f t="shared" si="64"/>
        <v>0</v>
      </c>
      <c r="S95" s="72" t="str">
        <f t="shared" si="55"/>
        <v>-</v>
      </c>
      <c r="T95" s="33">
        <f t="shared" si="65"/>
        <v>3.0974747666666667</v>
      </c>
      <c r="U95" s="72" t="str">
        <f t="shared" si="57"/>
        <v>-</v>
      </c>
      <c r="V95" s="33">
        <f t="shared" si="66"/>
        <v>0.61949495333333315</v>
      </c>
      <c r="W95" s="72" t="str">
        <f t="shared" si="58"/>
        <v>-</v>
      </c>
      <c r="X95" s="70" t="s">
        <v>274</v>
      </c>
    </row>
    <row r="96" spans="1:24" ht="27" customHeight="1" x14ac:dyDescent="0.25">
      <c r="A96" s="31" t="s">
        <v>104</v>
      </c>
      <c r="B96" s="30" t="s">
        <v>328</v>
      </c>
      <c r="C96" s="31" t="s">
        <v>329</v>
      </c>
      <c r="D96" s="32">
        <f t="shared" si="60"/>
        <v>25.409975834164801</v>
      </c>
      <c r="E96" s="32">
        <v>0</v>
      </c>
      <c r="F96" s="32">
        <v>0</v>
      </c>
      <c r="G96" s="32">
        <v>21.174979861804001</v>
      </c>
      <c r="H96" s="32">
        <v>4.2349959723607995</v>
      </c>
      <c r="I96" s="32">
        <f t="shared" si="61"/>
        <v>10.01274877</v>
      </c>
      <c r="J96" s="32">
        <v>0</v>
      </c>
      <c r="K96" s="32">
        <v>0</v>
      </c>
      <c r="L96" s="32">
        <v>8.3439573083333336</v>
      </c>
      <c r="M96" s="32">
        <v>1.6687914616666664</v>
      </c>
      <c r="N96" s="33">
        <f t="shared" si="62"/>
        <v>-15.397227064164801</v>
      </c>
      <c r="O96" s="72">
        <f t="shared" si="52"/>
        <v>-0.60595205460457657</v>
      </c>
      <c r="P96" s="33">
        <f t="shared" si="63"/>
        <v>0</v>
      </c>
      <c r="Q96" s="72" t="str">
        <f t="shared" si="53"/>
        <v>-</v>
      </c>
      <c r="R96" s="33">
        <f t="shared" si="64"/>
        <v>0</v>
      </c>
      <c r="S96" s="72" t="str">
        <f t="shared" si="55"/>
        <v>-</v>
      </c>
      <c r="T96" s="33">
        <f t="shared" si="65"/>
        <v>-12.831022553470667</v>
      </c>
      <c r="U96" s="72">
        <f t="shared" si="57"/>
        <v>-0.60595205460457657</v>
      </c>
      <c r="V96" s="33">
        <f t="shared" si="66"/>
        <v>-2.5662045106941331</v>
      </c>
      <c r="W96" s="72">
        <f t="shared" si="58"/>
        <v>-0.60595205460457657</v>
      </c>
      <c r="X96" s="70" t="s">
        <v>285</v>
      </c>
    </row>
    <row r="97" spans="1:24" ht="27" customHeight="1" x14ac:dyDescent="0.25">
      <c r="A97" s="31" t="s">
        <v>104</v>
      </c>
      <c r="B97" s="30" t="s">
        <v>330</v>
      </c>
      <c r="C97" s="31" t="s">
        <v>331</v>
      </c>
      <c r="D97" s="32">
        <f t="shared" si="60"/>
        <v>15.6383119979714</v>
      </c>
      <c r="E97" s="32">
        <v>0</v>
      </c>
      <c r="F97" s="32">
        <v>0</v>
      </c>
      <c r="G97" s="32">
        <v>13.031926664976167</v>
      </c>
      <c r="H97" s="32">
        <v>2.6063853329952331</v>
      </c>
      <c r="I97" s="32">
        <f t="shared" si="61"/>
        <v>0</v>
      </c>
      <c r="J97" s="32">
        <v>0</v>
      </c>
      <c r="K97" s="32">
        <v>0</v>
      </c>
      <c r="L97" s="32">
        <v>0</v>
      </c>
      <c r="M97" s="32">
        <v>0</v>
      </c>
      <c r="N97" s="33">
        <f t="shared" si="62"/>
        <v>-15.6383119979714</v>
      </c>
      <c r="O97" s="72">
        <f t="shared" si="52"/>
        <v>-1</v>
      </c>
      <c r="P97" s="33">
        <f t="shared" si="63"/>
        <v>0</v>
      </c>
      <c r="Q97" s="72" t="str">
        <f t="shared" si="53"/>
        <v>-</v>
      </c>
      <c r="R97" s="33">
        <f t="shared" si="64"/>
        <v>0</v>
      </c>
      <c r="S97" s="72" t="str">
        <f t="shared" si="55"/>
        <v>-</v>
      </c>
      <c r="T97" s="33">
        <f t="shared" si="65"/>
        <v>-13.031926664976167</v>
      </c>
      <c r="U97" s="72">
        <f t="shared" si="57"/>
        <v>-1</v>
      </c>
      <c r="V97" s="33">
        <f t="shared" si="66"/>
        <v>-2.6063853329952331</v>
      </c>
      <c r="W97" s="72">
        <f t="shared" si="58"/>
        <v>-1</v>
      </c>
      <c r="X97" s="70" t="s">
        <v>286</v>
      </c>
    </row>
    <row r="98" spans="1:24" ht="27" customHeight="1" x14ac:dyDescent="0.25">
      <c r="A98" s="31" t="s">
        <v>104</v>
      </c>
      <c r="B98" s="30" t="s">
        <v>332</v>
      </c>
      <c r="C98" s="31" t="s">
        <v>333</v>
      </c>
      <c r="D98" s="32">
        <f t="shared" si="60"/>
        <v>0</v>
      </c>
      <c r="E98" s="32">
        <v>0</v>
      </c>
      <c r="F98" s="32">
        <v>0</v>
      </c>
      <c r="G98" s="32">
        <v>0</v>
      </c>
      <c r="H98" s="32">
        <v>0</v>
      </c>
      <c r="I98" s="32">
        <f t="shared" si="61"/>
        <v>0</v>
      </c>
      <c r="J98" s="32">
        <v>0</v>
      </c>
      <c r="K98" s="32">
        <v>0</v>
      </c>
      <c r="L98" s="32">
        <v>0</v>
      </c>
      <c r="M98" s="32">
        <v>0</v>
      </c>
      <c r="N98" s="33">
        <f t="shared" si="62"/>
        <v>0</v>
      </c>
      <c r="O98" s="72" t="str">
        <f t="shared" si="52"/>
        <v>-</v>
      </c>
      <c r="P98" s="33">
        <f t="shared" si="63"/>
        <v>0</v>
      </c>
      <c r="Q98" s="72" t="str">
        <f t="shared" si="53"/>
        <v>-</v>
      </c>
      <c r="R98" s="33">
        <f t="shared" si="64"/>
        <v>0</v>
      </c>
      <c r="S98" s="72" t="str">
        <f t="shared" si="55"/>
        <v>-</v>
      </c>
      <c r="T98" s="33">
        <f t="shared" si="65"/>
        <v>0</v>
      </c>
      <c r="U98" s="72" t="str">
        <f t="shared" si="57"/>
        <v>-</v>
      </c>
      <c r="V98" s="33">
        <f t="shared" si="66"/>
        <v>0</v>
      </c>
      <c r="W98" s="72" t="str">
        <f t="shared" si="58"/>
        <v>-</v>
      </c>
      <c r="X98" s="35" t="s">
        <v>25</v>
      </c>
    </row>
    <row r="99" spans="1:24" ht="27" customHeight="1" x14ac:dyDescent="0.25">
      <c r="A99" s="64" t="s">
        <v>106</v>
      </c>
      <c r="B99" s="30" t="s">
        <v>107</v>
      </c>
      <c r="C99" s="65" t="s">
        <v>24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3">
        <f t="shared" si="30"/>
        <v>0</v>
      </c>
      <c r="O99" s="72" t="str">
        <f t="shared" si="52"/>
        <v>-</v>
      </c>
      <c r="P99" s="33">
        <f t="shared" si="31"/>
        <v>0</v>
      </c>
      <c r="Q99" s="72" t="str">
        <f t="shared" si="53"/>
        <v>-</v>
      </c>
      <c r="R99" s="33">
        <f t="shared" si="54"/>
        <v>0</v>
      </c>
      <c r="S99" s="72" t="str">
        <f t="shared" si="55"/>
        <v>-</v>
      </c>
      <c r="T99" s="33">
        <f t="shared" si="56"/>
        <v>0</v>
      </c>
      <c r="U99" s="72" t="str">
        <f t="shared" si="57"/>
        <v>-</v>
      </c>
      <c r="V99" s="33">
        <f t="shared" si="27"/>
        <v>0</v>
      </c>
      <c r="W99" s="72" t="str">
        <f t="shared" si="58"/>
        <v>-</v>
      </c>
      <c r="X99" s="31" t="s">
        <v>25</v>
      </c>
    </row>
    <row r="100" spans="1:24" ht="27" customHeight="1" x14ac:dyDescent="0.25">
      <c r="A100" s="64" t="s">
        <v>108</v>
      </c>
      <c r="B100" s="30" t="s">
        <v>109</v>
      </c>
      <c r="C100" s="65" t="s">
        <v>24</v>
      </c>
      <c r="D100" s="32">
        <f t="shared" ref="D100:M100" si="67">SUM(D101:D104)</f>
        <v>2090.1691135914302</v>
      </c>
      <c r="E100" s="32">
        <f t="shared" si="67"/>
        <v>0</v>
      </c>
      <c r="F100" s="32">
        <f t="shared" si="67"/>
        <v>0</v>
      </c>
      <c r="G100" s="32">
        <f t="shared" si="67"/>
        <v>0</v>
      </c>
      <c r="H100" s="32">
        <f t="shared" si="67"/>
        <v>2090.1691135914302</v>
      </c>
      <c r="I100" s="32">
        <f t="shared" si="67"/>
        <v>365.01697583000004</v>
      </c>
      <c r="J100" s="32">
        <f t="shared" si="67"/>
        <v>0</v>
      </c>
      <c r="K100" s="32">
        <f t="shared" si="67"/>
        <v>0</v>
      </c>
      <c r="L100" s="32">
        <f t="shared" si="67"/>
        <v>1.8133828166666666</v>
      </c>
      <c r="M100" s="32">
        <f t="shared" si="67"/>
        <v>363.20359301333337</v>
      </c>
      <c r="N100" s="33">
        <f t="shared" si="30"/>
        <v>-1725.1521377614301</v>
      </c>
      <c r="O100" s="72">
        <f t="shared" si="52"/>
        <v>-0.82536485997402853</v>
      </c>
      <c r="P100" s="33">
        <f t="shared" si="31"/>
        <v>0</v>
      </c>
      <c r="Q100" s="72" t="str">
        <f t="shared" si="53"/>
        <v>-</v>
      </c>
      <c r="R100" s="33">
        <f t="shared" si="54"/>
        <v>0</v>
      </c>
      <c r="S100" s="72" t="str">
        <f t="shared" si="55"/>
        <v>-</v>
      </c>
      <c r="T100" s="33">
        <f t="shared" si="56"/>
        <v>1.8133828166666666</v>
      </c>
      <c r="U100" s="72" t="str">
        <f t="shared" si="57"/>
        <v>-</v>
      </c>
      <c r="V100" s="33">
        <f t="shared" si="27"/>
        <v>-1726.9655205780969</v>
      </c>
      <c r="W100" s="72">
        <f t="shared" si="58"/>
        <v>-0.82623243705421556</v>
      </c>
      <c r="X100" s="31" t="s">
        <v>25</v>
      </c>
    </row>
    <row r="101" spans="1:24" ht="27" customHeight="1" x14ac:dyDescent="0.25">
      <c r="A101" s="31" t="s">
        <v>108</v>
      </c>
      <c r="B101" s="30" t="s">
        <v>334</v>
      </c>
      <c r="C101" s="31" t="s">
        <v>335</v>
      </c>
      <c r="D101" s="32">
        <f t="shared" ref="D101:D104" si="68">IF(E101="нд","нд",E101+F101+G101+H101)</f>
        <v>1784.7057361300001</v>
      </c>
      <c r="E101" s="32">
        <v>0</v>
      </c>
      <c r="F101" s="32">
        <v>0</v>
      </c>
      <c r="G101" s="32">
        <v>0</v>
      </c>
      <c r="H101" s="32">
        <v>1784.7057361300001</v>
      </c>
      <c r="I101" s="32">
        <f t="shared" ref="I101:I104" si="69">J101+K101+L101+M101</f>
        <v>305.28738390000001</v>
      </c>
      <c r="J101" s="32">
        <v>0</v>
      </c>
      <c r="K101" s="32">
        <v>0</v>
      </c>
      <c r="L101" s="32">
        <v>0</v>
      </c>
      <c r="M101" s="32">
        <v>305.28738390000001</v>
      </c>
      <c r="N101" s="33">
        <f t="shared" si="30"/>
        <v>-1479.41835223</v>
      </c>
      <c r="O101" s="72">
        <f t="shared" si="52"/>
        <v>-0.82894245380642251</v>
      </c>
      <c r="P101" s="33">
        <f t="shared" si="31"/>
        <v>0</v>
      </c>
      <c r="Q101" s="72" t="str">
        <f t="shared" si="53"/>
        <v>-</v>
      </c>
      <c r="R101" s="33">
        <f t="shared" si="54"/>
        <v>0</v>
      </c>
      <c r="S101" s="72" t="str">
        <f t="shared" si="55"/>
        <v>-</v>
      </c>
      <c r="T101" s="33">
        <f t="shared" si="56"/>
        <v>0</v>
      </c>
      <c r="U101" s="72" t="str">
        <f t="shared" si="57"/>
        <v>-</v>
      </c>
      <c r="V101" s="33">
        <f t="shared" si="27"/>
        <v>-1479.41835223</v>
      </c>
      <c r="W101" s="72">
        <f t="shared" si="58"/>
        <v>-0.82894245380642251</v>
      </c>
      <c r="X101" s="70" t="s">
        <v>287</v>
      </c>
    </row>
    <row r="102" spans="1:24" ht="27" customHeight="1" x14ac:dyDescent="0.25">
      <c r="A102" s="31" t="s">
        <v>108</v>
      </c>
      <c r="B102" s="30" t="s">
        <v>336</v>
      </c>
      <c r="C102" s="31" t="s">
        <v>337</v>
      </c>
      <c r="D102" s="32">
        <f t="shared" si="68"/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f t="shared" si="69"/>
        <v>40.4463486</v>
      </c>
      <c r="J102" s="32">
        <v>0</v>
      </c>
      <c r="K102" s="32">
        <v>0</v>
      </c>
      <c r="L102" s="32">
        <v>0</v>
      </c>
      <c r="M102" s="32">
        <v>40.4463486</v>
      </c>
      <c r="N102" s="33">
        <f t="shared" si="30"/>
        <v>40.4463486</v>
      </c>
      <c r="O102" s="72" t="str">
        <f t="shared" si="52"/>
        <v>-</v>
      </c>
      <c r="P102" s="33">
        <f t="shared" si="31"/>
        <v>0</v>
      </c>
      <c r="Q102" s="72" t="str">
        <f t="shared" si="53"/>
        <v>-</v>
      </c>
      <c r="R102" s="33">
        <f t="shared" si="54"/>
        <v>0</v>
      </c>
      <c r="S102" s="72" t="str">
        <f t="shared" si="55"/>
        <v>-</v>
      </c>
      <c r="T102" s="33">
        <f t="shared" si="56"/>
        <v>0</v>
      </c>
      <c r="U102" s="72" t="str">
        <f t="shared" si="57"/>
        <v>-</v>
      </c>
      <c r="V102" s="33">
        <f t="shared" si="27"/>
        <v>40.4463486</v>
      </c>
      <c r="W102" s="72" t="str">
        <f t="shared" si="58"/>
        <v>-</v>
      </c>
      <c r="X102" s="70" t="s">
        <v>287</v>
      </c>
    </row>
    <row r="103" spans="1:24" ht="27" customHeight="1" x14ac:dyDescent="0.25">
      <c r="A103" s="31" t="s">
        <v>108</v>
      </c>
      <c r="B103" s="30" t="s">
        <v>338</v>
      </c>
      <c r="C103" s="31" t="s">
        <v>339</v>
      </c>
      <c r="D103" s="32">
        <f t="shared" si="68"/>
        <v>121.96686789</v>
      </c>
      <c r="E103" s="32">
        <v>0</v>
      </c>
      <c r="F103" s="32">
        <v>0</v>
      </c>
      <c r="G103" s="32">
        <v>0</v>
      </c>
      <c r="H103" s="32">
        <v>121.96686789</v>
      </c>
      <c r="I103" s="32">
        <f t="shared" si="69"/>
        <v>0</v>
      </c>
      <c r="J103" s="32">
        <v>0</v>
      </c>
      <c r="K103" s="32">
        <v>0</v>
      </c>
      <c r="L103" s="32">
        <v>0</v>
      </c>
      <c r="M103" s="32">
        <v>0</v>
      </c>
      <c r="N103" s="33">
        <f t="shared" si="30"/>
        <v>-121.96686789</v>
      </c>
      <c r="O103" s="72">
        <f t="shared" si="52"/>
        <v>-1</v>
      </c>
      <c r="P103" s="33">
        <f t="shared" si="31"/>
        <v>0</v>
      </c>
      <c r="Q103" s="72" t="str">
        <f t="shared" si="53"/>
        <v>-</v>
      </c>
      <c r="R103" s="33">
        <f t="shared" si="54"/>
        <v>0</v>
      </c>
      <c r="S103" s="72" t="str">
        <f t="shared" si="55"/>
        <v>-</v>
      </c>
      <c r="T103" s="33">
        <f t="shared" si="56"/>
        <v>0</v>
      </c>
      <c r="U103" s="72" t="str">
        <f t="shared" si="57"/>
        <v>-</v>
      </c>
      <c r="V103" s="33">
        <f t="shared" si="27"/>
        <v>-121.96686789</v>
      </c>
      <c r="W103" s="72">
        <f t="shared" si="58"/>
        <v>-1</v>
      </c>
      <c r="X103" s="35" t="s">
        <v>25</v>
      </c>
    </row>
    <row r="104" spans="1:24" ht="27" customHeight="1" x14ac:dyDescent="0.25">
      <c r="A104" s="31" t="s">
        <v>108</v>
      </c>
      <c r="B104" s="30" t="s">
        <v>340</v>
      </c>
      <c r="C104" s="31" t="s">
        <v>341</v>
      </c>
      <c r="D104" s="32">
        <f t="shared" si="68"/>
        <v>183.49650957143001</v>
      </c>
      <c r="E104" s="32">
        <v>0</v>
      </c>
      <c r="F104" s="32">
        <v>0</v>
      </c>
      <c r="G104" s="32">
        <v>0</v>
      </c>
      <c r="H104" s="32">
        <v>183.49650957143001</v>
      </c>
      <c r="I104" s="32">
        <f t="shared" si="69"/>
        <v>19.283243329999998</v>
      </c>
      <c r="J104" s="32">
        <v>0</v>
      </c>
      <c r="K104" s="32">
        <v>0</v>
      </c>
      <c r="L104" s="32">
        <v>1.8133828166666666</v>
      </c>
      <c r="M104" s="32">
        <v>17.46986051333333</v>
      </c>
      <c r="N104" s="33">
        <f t="shared" si="30"/>
        <v>-164.21326624143001</v>
      </c>
      <c r="O104" s="72">
        <f t="shared" si="52"/>
        <v>-0.89491220636818936</v>
      </c>
      <c r="P104" s="33">
        <f t="shared" si="31"/>
        <v>0</v>
      </c>
      <c r="Q104" s="72" t="str">
        <f t="shared" si="53"/>
        <v>-</v>
      </c>
      <c r="R104" s="33">
        <f t="shared" si="54"/>
        <v>0</v>
      </c>
      <c r="S104" s="72" t="str">
        <f t="shared" si="55"/>
        <v>-</v>
      </c>
      <c r="T104" s="33">
        <f t="shared" si="56"/>
        <v>1.8133828166666666</v>
      </c>
      <c r="U104" s="72" t="str">
        <f t="shared" si="57"/>
        <v>-</v>
      </c>
      <c r="V104" s="33">
        <f t="shared" si="27"/>
        <v>-166.02664905809667</v>
      </c>
      <c r="W104" s="72">
        <f t="shared" si="58"/>
        <v>-0.9047945895312367</v>
      </c>
      <c r="X104" s="70" t="s">
        <v>287</v>
      </c>
    </row>
    <row r="105" spans="1:24" ht="27" customHeight="1" x14ac:dyDescent="0.25">
      <c r="A105" s="64" t="s">
        <v>110</v>
      </c>
      <c r="B105" s="30" t="s">
        <v>111</v>
      </c>
      <c r="C105" s="65" t="s">
        <v>24</v>
      </c>
      <c r="D105" s="67">
        <f>D106+D107</f>
        <v>0</v>
      </c>
      <c r="E105" s="67">
        <f t="shared" ref="E105:M105" si="70">E106+E107</f>
        <v>0</v>
      </c>
      <c r="F105" s="67">
        <f t="shared" si="70"/>
        <v>0</v>
      </c>
      <c r="G105" s="67">
        <f t="shared" si="70"/>
        <v>0</v>
      </c>
      <c r="H105" s="67">
        <f t="shared" si="70"/>
        <v>0</v>
      </c>
      <c r="I105" s="67">
        <f t="shared" si="70"/>
        <v>0</v>
      </c>
      <c r="J105" s="67">
        <f t="shared" si="70"/>
        <v>0</v>
      </c>
      <c r="K105" s="67">
        <f t="shared" si="70"/>
        <v>0</v>
      </c>
      <c r="L105" s="67">
        <f t="shared" si="70"/>
        <v>0</v>
      </c>
      <c r="M105" s="67">
        <f t="shared" si="70"/>
        <v>0</v>
      </c>
      <c r="N105" s="33">
        <f t="shared" si="30"/>
        <v>0</v>
      </c>
      <c r="O105" s="72" t="str">
        <f t="shared" si="52"/>
        <v>-</v>
      </c>
      <c r="P105" s="33">
        <f t="shared" si="31"/>
        <v>0</v>
      </c>
      <c r="Q105" s="72" t="str">
        <f t="shared" si="53"/>
        <v>-</v>
      </c>
      <c r="R105" s="33">
        <f t="shared" si="54"/>
        <v>0</v>
      </c>
      <c r="S105" s="72" t="str">
        <f t="shared" si="55"/>
        <v>-</v>
      </c>
      <c r="T105" s="33">
        <f t="shared" si="56"/>
        <v>0</v>
      </c>
      <c r="U105" s="72" t="str">
        <f t="shared" si="57"/>
        <v>-</v>
      </c>
      <c r="V105" s="33">
        <f t="shared" si="27"/>
        <v>0</v>
      </c>
      <c r="W105" s="72" t="str">
        <f t="shared" si="58"/>
        <v>-</v>
      </c>
      <c r="X105" s="31" t="s">
        <v>25</v>
      </c>
    </row>
    <row r="106" spans="1:24" ht="27" customHeight="1" x14ac:dyDescent="0.25">
      <c r="A106" s="64" t="s">
        <v>112</v>
      </c>
      <c r="B106" s="30" t="s">
        <v>113</v>
      </c>
      <c r="C106" s="65" t="s">
        <v>24</v>
      </c>
      <c r="D106" s="67">
        <v>0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33">
        <f t="shared" si="30"/>
        <v>0</v>
      </c>
      <c r="O106" s="72" t="str">
        <f t="shared" si="52"/>
        <v>-</v>
      </c>
      <c r="P106" s="33">
        <f t="shared" si="31"/>
        <v>0</v>
      </c>
      <c r="Q106" s="72" t="str">
        <f t="shared" si="53"/>
        <v>-</v>
      </c>
      <c r="R106" s="33">
        <f t="shared" si="54"/>
        <v>0</v>
      </c>
      <c r="S106" s="72" t="str">
        <f t="shared" si="55"/>
        <v>-</v>
      </c>
      <c r="T106" s="33">
        <f t="shared" si="56"/>
        <v>0</v>
      </c>
      <c r="U106" s="72" t="str">
        <f t="shared" si="57"/>
        <v>-</v>
      </c>
      <c r="V106" s="33">
        <f t="shared" si="27"/>
        <v>0</v>
      </c>
      <c r="W106" s="72" t="str">
        <f t="shared" si="58"/>
        <v>-</v>
      </c>
      <c r="X106" s="31" t="s">
        <v>25</v>
      </c>
    </row>
    <row r="107" spans="1:24" ht="27" customHeight="1" x14ac:dyDescent="0.25">
      <c r="A107" s="64" t="s">
        <v>114</v>
      </c>
      <c r="B107" s="30" t="s">
        <v>115</v>
      </c>
      <c r="C107" s="65" t="s">
        <v>24</v>
      </c>
      <c r="D107" s="67">
        <v>0</v>
      </c>
      <c r="E107" s="67">
        <v>0</v>
      </c>
      <c r="F107" s="67">
        <v>0</v>
      </c>
      <c r="G107" s="67">
        <v>0</v>
      </c>
      <c r="H107" s="67">
        <v>0</v>
      </c>
      <c r="I107" s="67">
        <v>0</v>
      </c>
      <c r="J107" s="67">
        <v>0</v>
      </c>
      <c r="K107" s="67">
        <v>0</v>
      </c>
      <c r="L107" s="67">
        <v>0</v>
      </c>
      <c r="M107" s="67">
        <v>0</v>
      </c>
      <c r="N107" s="67">
        <v>0</v>
      </c>
      <c r="O107" s="73">
        <v>0</v>
      </c>
      <c r="P107" s="67">
        <v>0</v>
      </c>
      <c r="Q107" s="72" t="str">
        <f t="shared" si="53"/>
        <v>-</v>
      </c>
      <c r="R107" s="67">
        <v>0</v>
      </c>
      <c r="S107" s="72" t="str">
        <f t="shared" si="55"/>
        <v>-</v>
      </c>
      <c r="T107" s="67">
        <v>0</v>
      </c>
      <c r="U107" s="72" t="str">
        <f t="shared" si="57"/>
        <v>-</v>
      </c>
      <c r="V107" s="67">
        <v>0</v>
      </c>
      <c r="W107" s="72" t="str">
        <f t="shared" si="58"/>
        <v>-</v>
      </c>
      <c r="X107" s="31" t="s">
        <v>25</v>
      </c>
    </row>
    <row r="108" spans="1:24" ht="27" customHeight="1" x14ac:dyDescent="0.25">
      <c r="A108" s="64" t="s">
        <v>116</v>
      </c>
      <c r="B108" s="30" t="s">
        <v>117</v>
      </c>
      <c r="C108" s="65" t="s">
        <v>24</v>
      </c>
      <c r="D108" s="32">
        <f>D109+D110</f>
        <v>0</v>
      </c>
      <c r="E108" s="32">
        <f t="shared" ref="E108:M108" si="71">E109+E110</f>
        <v>0</v>
      </c>
      <c r="F108" s="32">
        <f t="shared" si="71"/>
        <v>0</v>
      </c>
      <c r="G108" s="32">
        <f t="shared" si="71"/>
        <v>0</v>
      </c>
      <c r="H108" s="32">
        <f t="shared" si="71"/>
        <v>0</v>
      </c>
      <c r="I108" s="32">
        <f t="shared" si="71"/>
        <v>0</v>
      </c>
      <c r="J108" s="32">
        <f t="shared" si="71"/>
        <v>0</v>
      </c>
      <c r="K108" s="32">
        <f t="shared" si="71"/>
        <v>0</v>
      </c>
      <c r="L108" s="32">
        <f t="shared" si="71"/>
        <v>0</v>
      </c>
      <c r="M108" s="32">
        <f t="shared" si="71"/>
        <v>0</v>
      </c>
      <c r="N108" s="33">
        <f t="shared" si="30"/>
        <v>0</v>
      </c>
      <c r="O108" s="72" t="str">
        <f t="shared" si="52"/>
        <v>-</v>
      </c>
      <c r="P108" s="33">
        <f t="shared" si="31"/>
        <v>0</v>
      </c>
      <c r="Q108" s="72" t="str">
        <f t="shared" si="53"/>
        <v>-</v>
      </c>
      <c r="R108" s="33">
        <f t="shared" si="54"/>
        <v>0</v>
      </c>
      <c r="S108" s="72" t="str">
        <f t="shared" si="55"/>
        <v>-</v>
      </c>
      <c r="T108" s="33">
        <f t="shared" si="56"/>
        <v>0</v>
      </c>
      <c r="U108" s="72" t="str">
        <f t="shared" si="57"/>
        <v>-</v>
      </c>
      <c r="V108" s="33">
        <f t="shared" si="27"/>
        <v>0</v>
      </c>
      <c r="W108" s="72" t="str">
        <f t="shared" si="58"/>
        <v>-</v>
      </c>
      <c r="X108" s="31" t="s">
        <v>25</v>
      </c>
    </row>
    <row r="109" spans="1:24" ht="27" customHeight="1" x14ac:dyDescent="0.25">
      <c r="A109" s="64" t="s">
        <v>118</v>
      </c>
      <c r="B109" s="30" t="s">
        <v>119</v>
      </c>
      <c r="C109" s="65" t="s">
        <v>24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3">
        <f t="shared" si="30"/>
        <v>0</v>
      </c>
      <c r="O109" s="72" t="str">
        <f t="shared" si="52"/>
        <v>-</v>
      </c>
      <c r="P109" s="33">
        <f t="shared" si="31"/>
        <v>0</v>
      </c>
      <c r="Q109" s="72" t="str">
        <f t="shared" si="53"/>
        <v>-</v>
      </c>
      <c r="R109" s="33">
        <f t="shared" si="54"/>
        <v>0</v>
      </c>
      <c r="S109" s="72" t="str">
        <f t="shared" si="55"/>
        <v>-</v>
      </c>
      <c r="T109" s="33">
        <f t="shared" si="56"/>
        <v>0</v>
      </c>
      <c r="U109" s="72" t="str">
        <f t="shared" si="57"/>
        <v>-</v>
      </c>
      <c r="V109" s="33">
        <f t="shared" si="27"/>
        <v>0</v>
      </c>
      <c r="W109" s="72" t="str">
        <f t="shared" si="58"/>
        <v>-</v>
      </c>
      <c r="X109" s="31" t="s">
        <v>25</v>
      </c>
    </row>
    <row r="110" spans="1:24" ht="27" customHeight="1" x14ac:dyDescent="0.25">
      <c r="A110" s="64" t="s">
        <v>120</v>
      </c>
      <c r="B110" s="30" t="s">
        <v>121</v>
      </c>
      <c r="C110" s="65" t="s">
        <v>24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72" t="str">
        <f t="shared" si="52"/>
        <v>-</v>
      </c>
      <c r="P110" s="33">
        <f t="shared" si="31"/>
        <v>0</v>
      </c>
      <c r="Q110" s="72" t="str">
        <f t="shared" si="53"/>
        <v>-</v>
      </c>
      <c r="R110" s="33">
        <f t="shared" si="54"/>
        <v>0</v>
      </c>
      <c r="S110" s="72" t="str">
        <f t="shared" si="55"/>
        <v>-</v>
      </c>
      <c r="T110" s="33">
        <f t="shared" si="56"/>
        <v>0</v>
      </c>
      <c r="U110" s="72" t="str">
        <f t="shared" si="57"/>
        <v>-</v>
      </c>
      <c r="V110" s="33">
        <f t="shared" si="27"/>
        <v>0</v>
      </c>
      <c r="W110" s="72" t="str">
        <f t="shared" si="58"/>
        <v>-</v>
      </c>
      <c r="X110" s="31" t="s">
        <v>25</v>
      </c>
    </row>
    <row r="111" spans="1:24" ht="27" customHeight="1" x14ac:dyDescent="0.25">
      <c r="A111" s="64" t="s">
        <v>122</v>
      </c>
      <c r="B111" s="30" t="s">
        <v>123</v>
      </c>
      <c r="C111" s="65" t="s">
        <v>24</v>
      </c>
      <c r="D111" s="32">
        <f t="shared" ref="D111:N111" si="72">SUM(D112:D112)</f>
        <v>167.98855417667599</v>
      </c>
      <c r="E111" s="32">
        <f t="shared" si="72"/>
        <v>0</v>
      </c>
      <c r="F111" s="32">
        <f t="shared" si="72"/>
        <v>0</v>
      </c>
      <c r="G111" s="32">
        <f t="shared" si="72"/>
        <v>0</v>
      </c>
      <c r="H111" s="32">
        <f t="shared" si="72"/>
        <v>167.98855417667599</v>
      </c>
      <c r="I111" s="32">
        <f t="shared" si="72"/>
        <v>0</v>
      </c>
      <c r="J111" s="32">
        <f t="shared" si="72"/>
        <v>0</v>
      </c>
      <c r="K111" s="32">
        <f t="shared" si="72"/>
        <v>0</v>
      </c>
      <c r="L111" s="32">
        <f t="shared" si="72"/>
        <v>0</v>
      </c>
      <c r="M111" s="32">
        <f t="shared" si="72"/>
        <v>0</v>
      </c>
      <c r="N111" s="32">
        <f t="shared" si="72"/>
        <v>-167.98855417667599</v>
      </c>
      <c r="O111" s="72">
        <f t="shared" si="52"/>
        <v>-1</v>
      </c>
      <c r="P111" s="33">
        <f t="shared" si="31"/>
        <v>0</v>
      </c>
      <c r="Q111" s="72" t="str">
        <f t="shared" si="53"/>
        <v>-</v>
      </c>
      <c r="R111" s="33">
        <f t="shared" si="54"/>
        <v>0</v>
      </c>
      <c r="S111" s="72" t="str">
        <f t="shared" si="55"/>
        <v>-</v>
      </c>
      <c r="T111" s="33">
        <f t="shared" si="56"/>
        <v>0</v>
      </c>
      <c r="U111" s="72" t="str">
        <f t="shared" si="57"/>
        <v>-</v>
      </c>
      <c r="V111" s="33">
        <f t="shared" si="27"/>
        <v>-167.98855417667599</v>
      </c>
      <c r="W111" s="72">
        <f t="shared" si="58"/>
        <v>-1</v>
      </c>
      <c r="X111" s="31" t="s">
        <v>25</v>
      </c>
    </row>
    <row r="112" spans="1:24" ht="27" customHeight="1" x14ac:dyDescent="0.25">
      <c r="A112" s="31" t="s">
        <v>122</v>
      </c>
      <c r="B112" s="30" t="s">
        <v>342</v>
      </c>
      <c r="C112" s="31" t="s">
        <v>343</v>
      </c>
      <c r="D112" s="32">
        <f t="shared" ref="D112" si="73">IF(E112="нд","нд",E112+F112+G112+H112)</f>
        <v>167.98855417667599</v>
      </c>
      <c r="E112" s="32">
        <v>0</v>
      </c>
      <c r="F112" s="32">
        <v>0</v>
      </c>
      <c r="G112" s="32">
        <v>0</v>
      </c>
      <c r="H112" s="32">
        <v>167.98855417667599</v>
      </c>
      <c r="I112" s="32">
        <f t="shared" ref="I112" si="74">J112+K112+L112+M112</f>
        <v>0</v>
      </c>
      <c r="J112" s="32">
        <v>0</v>
      </c>
      <c r="K112" s="32">
        <v>0</v>
      </c>
      <c r="L112" s="32">
        <v>0</v>
      </c>
      <c r="M112" s="32">
        <v>0</v>
      </c>
      <c r="N112" s="33">
        <f t="shared" ref="N112" si="75">IF(D112="нд","нд",I112-D112)</f>
        <v>-167.98855417667599</v>
      </c>
      <c r="O112" s="72">
        <f t="shared" si="52"/>
        <v>-1</v>
      </c>
      <c r="P112" s="33">
        <f t="shared" si="31"/>
        <v>0</v>
      </c>
      <c r="Q112" s="72" t="str">
        <f t="shared" si="53"/>
        <v>-</v>
      </c>
      <c r="R112" s="33">
        <f t="shared" si="54"/>
        <v>0</v>
      </c>
      <c r="S112" s="72" t="str">
        <f t="shared" si="55"/>
        <v>-</v>
      </c>
      <c r="T112" s="33">
        <f t="shared" si="56"/>
        <v>0</v>
      </c>
      <c r="U112" s="72" t="str">
        <f t="shared" si="57"/>
        <v>-</v>
      </c>
      <c r="V112" s="33">
        <f t="shared" si="27"/>
        <v>-167.98855417667599</v>
      </c>
      <c r="W112" s="72">
        <f t="shared" si="58"/>
        <v>-1</v>
      </c>
      <c r="X112" s="70" t="s">
        <v>288</v>
      </c>
    </row>
    <row r="113" spans="1:24" ht="27" customHeight="1" x14ac:dyDescent="0.25">
      <c r="A113" s="64" t="s">
        <v>124</v>
      </c>
      <c r="B113" s="30" t="s">
        <v>125</v>
      </c>
      <c r="C113" s="65" t="s">
        <v>24</v>
      </c>
      <c r="D113" s="67">
        <v>0</v>
      </c>
      <c r="E113" s="67">
        <v>0</v>
      </c>
      <c r="F113" s="67">
        <v>0</v>
      </c>
      <c r="G113" s="67">
        <v>0</v>
      </c>
      <c r="H113" s="67">
        <v>0</v>
      </c>
      <c r="I113" s="67">
        <v>0</v>
      </c>
      <c r="J113" s="67">
        <v>0</v>
      </c>
      <c r="K113" s="67">
        <v>0</v>
      </c>
      <c r="L113" s="67">
        <v>0</v>
      </c>
      <c r="M113" s="67">
        <v>0</v>
      </c>
      <c r="N113" s="33">
        <f>IF(D113="нд","нд",I113-D113)</f>
        <v>0</v>
      </c>
      <c r="O113" s="72" t="str">
        <f t="shared" si="52"/>
        <v>-</v>
      </c>
      <c r="P113" s="33">
        <f t="shared" si="31"/>
        <v>0</v>
      </c>
      <c r="Q113" s="72" t="str">
        <f t="shared" si="53"/>
        <v>-</v>
      </c>
      <c r="R113" s="33">
        <f t="shared" si="54"/>
        <v>0</v>
      </c>
      <c r="S113" s="72" t="str">
        <f t="shared" si="55"/>
        <v>-</v>
      </c>
      <c r="T113" s="33">
        <f t="shared" si="56"/>
        <v>0</v>
      </c>
      <c r="U113" s="72" t="str">
        <f t="shared" si="57"/>
        <v>-</v>
      </c>
      <c r="V113" s="33">
        <f t="shared" si="27"/>
        <v>0</v>
      </c>
      <c r="W113" s="72" t="str">
        <f t="shared" si="58"/>
        <v>-</v>
      </c>
      <c r="X113" s="31" t="s">
        <v>25</v>
      </c>
    </row>
    <row r="114" spans="1:24" ht="27" customHeight="1" x14ac:dyDescent="0.25">
      <c r="A114" s="64" t="s">
        <v>126</v>
      </c>
      <c r="B114" s="30" t="s">
        <v>127</v>
      </c>
      <c r="C114" s="65" t="s">
        <v>24</v>
      </c>
      <c r="D114" s="67">
        <f t="shared" ref="D114:M114" si="76">SUM(D115:D122)</f>
        <v>0</v>
      </c>
      <c r="E114" s="67">
        <f t="shared" si="76"/>
        <v>0</v>
      </c>
      <c r="F114" s="67">
        <f t="shared" si="76"/>
        <v>0</v>
      </c>
      <c r="G114" s="67">
        <f t="shared" si="76"/>
        <v>0</v>
      </c>
      <c r="H114" s="67">
        <f t="shared" si="76"/>
        <v>0</v>
      </c>
      <c r="I114" s="67">
        <f t="shared" si="76"/>
        <v>664.85568047749996</v>
      </c>
      <c r="J114" s="67">
        <f t="shared" si="76"/>
        <v>0</v>
      </c>
      <c r="K114" s="67">
        <f t="shared" si="76"/>
        <v>0</v>
      </c>
      <c r="L114" s="67">
        <f t="shared" si="76"/>
        <v>57.795345449999999</v>
      </c>
      <c r="M114" s="67">
        <f t="shared" si="76"/>
        <v>607.06033502750006</v>
      </c>
      <c r="N114" s="33">
        <f>IF(D114="нд","нд",I114-D114)</f>
        <v>664.85568047749996</v>
      </c>
      <c r="O114" s="72" t="str">
        <f>IF($D114="нд","нд",IF(D114=0,"-",N114/D114))</f>
        <v>-</v>
      </c>
      <c r="P114" s="33">
        <f t="shared" si="31"/>
        <v>0</v>
      </c>
      <c r="Q114" s="72" t="str">
        <f t="shared" si="53"/>
        <v>-</v>
      </c>
      <c r="R114" s="33">
        <f t="shared" si="54"/>
        <v>0</v>
      </c>
      <c r="S114" s="72" t="str">
        <f t="shared" si="55"/>
        <v>-</v>
      </c>
      <c r="T114" s="33">
        <f t="shared" si="56"/>
        <v>57.795345449999999</v>
      </c>
      <c r="U114" s="72" t="str">
        <f t="shared" si="57"/>
        <v>-</v>
      </c>
      <c r="V114" s="33">
        <f t="shared" si="27"/>
        <v>607.06033502750006</v>
      </c>
      <c r="W114" s="72" t="str">
        <f t="shared" si="58"/>
        <v>-</v>
      </c>
      <c r="X114" s="31" t="s">
        <v>25</v>
      </c>
    </row>
    <row r="115" spans="1:24" ht="27" customHeight="1" x14ac:dyDescent="0.25">
      <c r="A115" s="31" t="s">
        <v>126</v>
      </c>
      <c r="B115" s="30" t="s">
        <v>344</v>
      </c>
      <c r="C115" s="31" t="s">
        <v>345</v>
      </c>
      <c r="D115" s="32" t="str">
        <f t="shared" ref="D115:D122" si="77">IF(E115="нд","нд",E115+F115+G115+H115)</f>
        <v>нд</v>
      </c>
      <c r="E115" s="32" t="s">
        <v>25</v>
      </c>
      <c r="F115" s="32" t="s">
        <v>25</v>
      </c>
      <c r="G115" s="32" t="s">
        <v>25</v>
      </c>
      <c r="H115" s="32" t="s">
        <v>25</v>
      </c>
      <c r="I115" s="32">
        <f t="shared" ref="I115:I122" si="78">J115+K115+L115+M115</f>
        <v>0</v>
      </c>
      <c r="J115" s="32">
        <v>0</v>
      </c>
      <c r="K115" s="32">
        <v>0</v>
      </c>
      <c r="L115" s="32">
        <v>0</v>
      </c>
      <c r="M115" s="32">
        <v>0</v>
      </c>
      <c r="N115" s="33" t="str">
        <f t="shared" ref="N115:N122" si="79">IF(D115="нд","нд",I115-D115)</f>
        <v>нд</v>
      </c>
      <c r="O115" s="72" t="str">
        <f t="shared" ref="O115:O178" si="80">IF($D115="нд","нд",IF(D115=0,"-",N115/D115))</f>
        <v>нд</v>
      </c>
      <c r="P115" s="33" t="str">
        <f t="shared" si="31"/>
        <v>нд</v>
      </c>
      <c r="Q115" s="72" t="str">
        <f t="shared" si="53"/>
        <v>нд</v>
      </c>
      <c r="R115" s="33" t="str">
        <f t="shared" si="54"/>
        <v>нд</v>
      </c>
      <c r="S115" s="72" t="str">
        <f t="shared" si="55"/>
        <v>нд</v>
      </c>
      <c r="T115" s="33" t="str">
        <f t="shared" si="56"/>
        <v>нд</v>
      </c>
      <c r="U115" s="72" t="str">
        <f t="shared" si="57"/>
        <v>нд</v>
      </c>
      <c r="V115" s="33" t="str">
        <f t="shared" si="27"/>
        <v>нд</v>
      </c>
      <c r="W115" s="72" t="str">
        <f t="shared" si="58"/>
        <v>нд</v>
      </c>
      <c r="X115" s="35" t="s">
        <v>25</v>
      </c>
    </row>
    <row r="116" spans="1:24" ht="27" customHeight="1" x14ac:dyDescent="0.25">
      <c r="A116" s="31" t="s">
        <v>126</v>
      </c>
      <c r="B116" s="30" t="s">
        <v>346</v>
      </c>
      <c r="C116" s="31" t="s">
        <v>347</v>
      </c>
      <c r="D116" s="32" t="str">
        <f t="shared" si="77"/>
        <v>нд</v>
      </c>
      <c r="E116" s="32" t="s">
        <v>25</v>
      </c>
      <c r="F116" s="32" t="s">
        <v>25</v>
      </c>
      <c r="G116" s="32" t="s">
        <v>25</v>
      </c>
      <c r="H116" s="32" t="s">
        <v>25</v>
      </c>
      <c r="I116" s="32">
        <f t="shared" si="78"/>
        <v>0</v>
      </c>
      <c r="J116" s="32">
        <v>0</v>
      </c>
      <c r="K116" s="32">
        <v>0</v>
      </c>
      <c r="L116" s="32">
        <v>0</v>
      </c>
      <c r="M116" s="32">
        <v>0</v>
      </c>
      <c r="N116" s="33" t="str">
        <f t="shared" si="79"/>
        <v>нд</v>
      </c>
      <c r="O116" s="72" t="str">
        <f t="shared" si="80"/>
        <v>нд</v>
      </c>
      <c r="P116" s="33" t="str">
        <f t="shared" si="31"/>
        <v>нд</v>
      </c>
      <c r="Q116" s="72" t="str">
        <f t="shared" si="53"/>
        <v>нд</v>
      </c>
      <c r="R116" s="33" t="str">
        <f t="shared" si="54"/>
        <v>нд</v>
      </c>
      <c r="S116" s="72" t="str">
        <f t="shared" si="55"/>
        <v>нд</v>
      </c>
      <c r="T116" s="33" t="str">
        <f t="shared" si="56"/>
        <v>нд</v>
      </c>
      <c r="U116" s="72" t="str">
        <f t="shared" si="57"/>
        <v>нд</v>
      </c>
      <c r="V116" s="33" t="str">
        <f t="shared" si="27"/>
        <v>нд</v>
      </c>
      <c r="W116" s="72" t="str">
        <f t="shared" si="58"/>
        <v>нд</v>
      </c>
      <c r="X116" s="35" t="s">
        <v>25</v>
      </c>
    </row>
    <row r="117" spans="1:24" ht="27" customHeight="1" x14ac:dyDescent="0.25">
      <c r="A117" s="31" t="s">
        <v>126</v>
      </c>
      <c r="B117" s="30" t="s">
        <v>348</v>
      </c>
      <c r="C117" s="31" t="s">
        <v>349</v>
      </c>
      <c r="D117" s="32" t="str">
        <f t="shared" si="77"/>
        <v>нд</v>
      </c>
      <c r="E117" s="32" t="s">
        <v>25</v>
      </c>
      <c r="F117" s="32" t="s">
        <v>25</v>
      </c>
      <c r="G117" s="32" t="s">
        <v>25</v>
      </c>
      <c r="H117" s="32" t="s">
        <v>25</v>
      </c>
      <c r="I117" s="32">
        <f t="shared" si="78"/>
        <v>54.849624540000001</v>
      </c>
      <c r="J117" s="32">
        <v>0</v>
      </c>
      <c r="K117" s="32">
        <v>0</v>
      </c>
      <c r="L117" s="32">
        <v>45.708020449999999</v>
      </c>
      <c r="M117" s="32">
        <v>9.1416040900000013</v>
      </c>
      <c r="N117" s="33" t="str">
        <f t="shared" si="79"/>
        <v>нд</v>
      </c>
      <c r="O117" s="72" t="str">
        <f t="shared" si="80"/>
        <v>нд</v>
      </c>
      <c r="P117" s="33" t="str">
        <f t="shared" si="31"/>
        <v>нд</v>
      </c>
      <c r="Q117" s="72" t="str">
        <f t="shared" si="53"/>
        <v>нд</v>
      </c>
      <c r="R117" s="33" t="str">
        <f t="shared" si="54"/>
        <v>нд</v>
      </c>
      <c r="S117" s="72" t="str">
        <f t="shared" si="55"/>
        <v>нд</v>
      </c>
      <c r="T117" s="33" t="str">
        <f t="shared" si="56"/>
        <v>нд</v>
      </c>
      <c r="U117" s="72" t="str">
        <f t="shared" si="57"/>
        <v>нд</v>
      </c>
      <c r="V117" s="33" t="str">
        <f t="shared" si="27"/>
        <v>нд</v>
      </c>
      <c r="W117" s="72" t="str">
        <f t="shared" si="58"/>
        <v>нд</v>
      </c>
      <c r="X117" s="70" t="s">
        <v>289</v>
      </c>
    </row>
    <row r="118" spans="1:24" ht="27" customHeight="1" x14ac:dyDescent="0.25">
      <c r="A118" s="31" t="s">
        <v>126</v>
      </c>
      <c r="B118" s="30" t="s">
        <v>350</v>
      </c>
      <c r="C118" s="31" t="s">
        <v>351</v>
      </c>
      <c r="D118" s="32" t="str">
        <f t="shared" si="77"/>
        <v>нд</v>
      </c>
      <c r="E118" s="32" t="s">
        <v>25</v>
      </c>
      <c r="F118" s="32" t="s">
        <v>25</v>
      </c>
      <c r="G118" s="32" t="s">
        <v>25</v>
      </c>
      <c r="H118" s="32" t="s">
        <v>25</v>
      </c>
      <c r="I118" s="32">
        <f t="shared" si="78"/>
        <v>22.417982630000001</v>
      </c>
      <c r="J118" s="32">
        <v>0</v>
      </c>
      <c r="K118" s="32">
        <v>0</v>
      </c>
      <c r="L118" s="32">
        <v>0</v>
      </c>
      <c r="M118" s="32">
        <v>22.417982630000001</v>
      </c>
      <c r="N118" s="33" t="str">
        <f t="shared" si="79"/>
        <v>нд</v>
      </c>
      <c r="O118" s="72" t="str">
        <f t="shared" si="80"/>
        <v>нд</v>
      </c>
      <c r="P118" s="33" t="str">
        <f t="shared" si="31"/>
        <v>нд</v>
      </c>
      <c r="Q118" s="72" t="str">
        <f t="shared" si="53"/>
        <v>нд</v>
      </c>
      <c r="R118" s="33" t="str">
        <f t="shared" si="54"/>
        <v>нд</v>
      </c>
      <c r="S118" s="72" t="str">
        <f t="shared" si="55"/>
        <v>нд</v>
      </c>
      <c r="T118" s="33" t="str">
        <f t="shared" si="56"/>
        <v>нд</v>
      </c>
      <c r="U118" s="72" t="str">
        <f t="shared" si="57"/>
        <v>нд</v>
      </c>
      <c r="V118" s="33" t="str">
        <f t="shared" ref="V118:V122" si="81">IF(H118="нд","нд",M118-H118)</f>
        <v>нд</v>
      </c>
      <c r="W118" s="72" t="str">
        <f t="shared" si="58"/>
        <v>нд</v>
      </c>
      <c r="X118" s="70" t="s">
        <v>290</v>
      </c>
    </row>
    <row r="119" spans="1:24" ht="27" customHeight="1" x14ac:dyDescent="0.25">
      <c r="A119" s="31" t="s">
        <v>126</v>
      </c>
      <c r="B119" s="30" t="s">
        <v>352</v>
      </c>
      <c r="C119" s="31" t="s">
        <v>353</v>
      </c>
      <c r="D119" s="32" t="str">
        <f t="shared" si="77"/>
        <v>нд</v>
      </c>
      <c r="E119" s="32" t="s">
        <v>25</v>
      </c>
      <c r="F119" s="32" t="s">
        <v>25</v>
      </c>
      <c r="G119" s="32" t="s">
        <v>25</v>
      </c>
      <c r="H119" s="32" t="s">
        <v>25</v>
      </c>
      <c r="I119" s="32">
        <f t="shared" si="78"/>
        <v>90.235442329999998</v>
      </c>
      <c r="J119" s="32">
        <v>0</v>
      </c>
      <c r="K119" s="32">
        <v>0</v>
      </c>
      <c r="L119" s="32">
        <v>0</v>
      </c>
      <c r="M119" s="32">
        <v>90.235442329999998</v>
      </c>
      <c r="N119" s="33" t="str">
        <f t="shared" si="79"/>
        <v>нд</v>
      </c>
      <c r="O119" s="72" t="str">
        <f t="shared" si="80"/>
        <v>нд</v>
      </c>
      <c r="P119" s="33" t="str">
        <f t="shared" ref="P119:P122" si="82">IF(E119="нд","нд",J119-E119)</f>
        <v>нд</v>
      </c>
      <c r="Q119" s="72" t="str">
        <f t="shared" si="53"/>
        <v>нд</v>
      </c>
      <c r="R119" s="33" t="str">
        <f t="shared" si="54"/>
        <v>нд</v>
      </c>
      <c r="S119" s="72" t="str">
        <f t="shared" si="55"/>
        <v>нд</v>
      </c>
      <c r="T119" s="33" t="str">
        <f t="shared" si="56"/>
        <v>нд</v>
      </c>
      <c r="U119" s="72" t="str">
        <f t="shared" si="57"/>
        <v>нд</v>
      </c>
      <c r="V119" s="33" t="str">
        <f t="shared" si="81"/>
        <v>нд</v>
      </c>
      <c r="W119" s="72" t="str">
        <f t="shared" si="58"/>
        <v>нд</v>
      </c>
      <c r="X119" s="70" t="s">
        <v>291</v>
      </c>
    </row>
    <row r="120" spans="1:24" ht="27" customHeight="1" x14ac:dyDescent="0.25">
      <c r="A120" s="31" t="s">
        <v>126</v>
      </c>
      <c r="B120" s="30" t="s">
        <v>354</v>
      </c>
      <c r="C120" s="31" t="s">
        <v>355</v>
      </c>
      <c r="D120" s="32" t="str">
        <f t="shared" si="77"/>
        <v>нд</v>
      </c>
      <c r="E120" s="32" t="s">
        <v>25</v>
      </c>
      <c r="F120" s="32" t="s">
        <v>25</v>
      </c>
      <c r="G120" s="32" t="s">
        <v>25</v>
      </c>
      <c r="H120" s="32" t="s">
        <v>25</v>
      </c>
      <c r="I120" s="32">
        <f t="shared" si="78"/>
        <v>482.84784097750003</v>
      </c>
      <c r="J120" s="32">
        <v>0</v>
      </c>
      <c r="K120" s="32">
        <v>0</v>
      </c>
      <c r="L120" s="32">
        <v>0</v>
      </c>
      <c r="M120" s="32">
        <v>482.84784097750003</v>
      </c>
      <c r="N120" s="33" t="str">
        <f t="shared" si="79"/>
        <v>нд</v>
      </c>
      <c r="O120" s="72" t="str">
        <f t="shared" si="80"/>
        <v>нд</v>
      </c>
      <c r="P120" s="33" t="str">
        <f t="shared" si="82"/>
        <v>нд</v>
      </c>
      <c r="Q120" s="72" t="str">
        <f t="shared" si="53"/>
        <v>нд</v>
      </c>
      <c r="R120" s="33" t="str">
        <f t="shared" si="54"/>
        <v>нд</v>
      </c>
      <c r="S120" s="72" t="str">
        <f t="shared" si="55"/>
        <v>нд</v>
      </c>
      <c r="T120" s="33" t="str">
        <f t="shared" si="56"/>
        <v>нд</v>
      </c>
      <c r="U120" s="72" t="str">
        <f t="shared" si="57"/>
        <v>нд</v>
      </c>
      <c r="V120" s="33" t="str">
        <f t="shared" si="81"/>
        <v>нд</v>
      </c>
      <c r="W120" s="72" t="str">
        <f t="shared" si="58"/>
        <v>нд</v>
      </c>
      <c r="X120" s="70" t="s">
        <v>292</v>
      </c>
    </row>
    <row r="121" spans="1:24" ht="27" customHeight="1" x14ac:dyDescent="0.25">
      <c r="A121" s="31" t="s">
        <v>126</v>
      </c>
      <c r="B121" s="30" t="s">
        <v>356</v>
      </c>
      <c r="C121" s="31" t="s">
        <v>357</v>
      </c>
      <c r="D121" s="32" t="str">
        <f t="shared" si="77"/>
        <v>нд</v>
      </c>
      <c r="E121" s="32" t="s">
        <v>25</v>
      </c>
      <c r="F121" s="32" t="s">
        <v>25</v>
      </c>
      <c r="G121" s="32" t="s">
        <v>25</v>
      </c>
      <c r="H121" s="32" t="s">
        <v>25</v>
      </c>
      <c r="I121" s="32">
        <f t="shared" si="78"/>
        <v>14.50479</v>
      </c>
      <c r="J121" s="32">
        <v>0</v>
      </c>
      <c r="K121" s="32">
        <v>0</v>
      </c>
      <c r="L121" s="32">
        <v>12.087325</v>
      </c>
      <c r="M121" s="32">
        <v>2.417465</v>
      </c>
      <c r="N121" s="33" t="str">
        <f t="shared" si="79"/>
        <v>нд</v>
      </c>
      <c r="O121" s="72" t="str">
        <f t="shared" si="80"/>
        <v>нд</v>
      </c>
      <c r="P121" s="33" t="str">
        <f t="shared" si="82"/>
        <v>нд</v>
      </c>
      <c r="Q121" s="72" t="str">
        <f t="shared" si="53"/>
        <v>нд</v>
      </c>
      <c r="R121" s="33" t="str">
        <f t="shared" si="54"/>
        <v>нд</v>
      </c>
      <c r="S121" s="72" t="str">
        <f t="shared" si="55"/>
        <v>нд</v>
      </c>
      <c r="T121" s="33" t="str">
        <f t="shared" si="56"/>
        <v>нд</v>
      </c>
      <c r="U121" s="72" t="str">
        <f t="shared" si="57"/>
        <v>нд</v>
      </c>
      <c r="V121" s="33" t="str">
        <f t="shared" si="81"/>
        <v>нд</v>
      </c>
      <c r="W121" s="72" t="str">
        <f t="shared" si="58"/>
        <v>нд</v>
      </c>
      <c r="X121" s="70" t="s">
        <v>293</v>
      </c>
    </row>
    <row r="122" spans="1:24" ht="27" customHeight="1" x14ac:dyDescent="0.25">
      <c r="A122" s="31" t="s">
        <v>126</v>
      </c>
      <c r="B122" s="30" t="s">
        <v>358</v>
      </c>
      <c r="C122" s="31" t="s">
        <v>359</v>
      </c>
      <c r="D122" s="32" t="str">
        <f t="shared" si="77"/>
        <v>нд</v>
      </c>
      <c r="E122" s="32" t="s">
        <v>25</v>
      </c>
      <c r="F122" s="32" t="s">
        <v>25</v>
      </c>
      <c r="G122" s="32" t="s">
        <v>25</v>
      </c>
      <c r="H122" s="32" t="s">
        <v>25</v>
      </c>
      <c r="I122" s="32">
        <f t="shared" si="78"/>
        <v>0</v>
      </c>
      <c r="J122" s="32">
        <v>0</v>
      </c>
      <c r="K122" s="32">
        <v>0</v>
      </c>
      <c r="L122" s="32">
        <v>0</v>
      </c>
      <c r="M122" s="32">
        <v>0</v>
      </c>
      <c r="N122" s="33" t="str">
        <f t="shared" si="79"/>
        <v>нд</v>
      </c>
      <c r="O122" s="72" t="str">
        <f t="shared" si="80"/>
        <v>нд</v>
      </c>
      <c r="P122" s="33" t="str">
        <f t="shared" si="82"/>
        <v>нд</v>
      </c>
      <c r="Q122" s="72" t="str">
        <f t="shared" si="53"/>
        <v>нд</v>
      </c>
      <c r="R122" s="33" t="str">
        <f t="shared" si="54"/>
        <v>нд</v>
      </c>
      <c r="S122" s="72" t="str">
        <f t="shared" si="55"/>
        <v>нд</v>
      </c>
      <c r="T122" s="33" t="str">
        <f t="shared" si="56"/>
        <v>нд</v>
      </c>
      <c r="U122" s="72" t="str">
        <f t="shared" si="57"/>
        <v>нд</v>
      </c>
      <c r="V122" s="33" t="str">
        <f t="shared" si="81"/>
        <v>нд</v>
      </c>
      <c r="W122" s="72" t="str">
        <f t="shared" si="58"/>
        <v>нд</v>
      </c>
      <c r="X122" s="35" t="s">
        <v>25</v>
      </c>
    </row>
    <row r="123" spans="1:24" ht="31.5" x14ac:dyDescent="0.25">
      <c r="A123" s="68" t="s">
        <v>128</v>
      </c>
      <c r="B123" s="30" t="s">
        <v>129</v>
      </c>
      <c r="C123" s="65" t="s">
        <v>24</v>
      </c>
      <c r="D123" s="32">
        <v>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2">
        <v>0</v>
      </c>
      <c r="K123" s="32">
        <v>0</v>
      </c>
      <c r="L123" s="32">
        <v>0</v>
      </c>
      <c r="M123" s="32">
        <v>0</v>
      </c>
      <c r="N123" s="32">
        <v>0</v>
      </c>
      <c r="O123" s="72" t="str">
        <f t="shared" si="80"/>
        <v>-</v>
      </c>
      <c r="P123" s="32">
        <v>0</v>
      </c>
      <c r="Q123" s="72" t="str">
        <f t="shared" si="53"/>
        <v>-</v>
      </c>
      <c r="R123" s="32">
        <v>0</v>
      </c>
      <c r="S123" s="72" t="str">
        <f t="shared" si="55"/>
        <v>-</v>
      </c>
      <c r="T123" s="32">
        <v>0</v>
      </c>
      <c r="U123" s="72" t="str">
        <f t="shared" si="57"/>
        <v>-</v>
      </c>
      <c r="V123" s="32">
        <v>0</v>
      </c>
      <c r="W123" s="72" t="str">
        <f t="shared" si="58"/>
        <v>-</v>
      </c>
      <c r="X123" s="35" t="s">
        <v>25</v>
      </c>
    </row>
    <row r="124" spans="1:24" x14ac:dyDescent="0.25">
      <c r="A124" s="68" t="s">
        <v>130</v>
      </c>
      <c r="B124" s="30" t="s">
        <v>131</v>
      </c>
      <c r="C124" s="65" t="s">
        <v>24</v>
      </c>
      <c r="D124" s="32">
        <v>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72" t="str">
        <f t="shared" si="80"/>
        <v>-</v>
      </c>
      <c r="P124" s="32">
        <v>0</v>
      </c>
      <c r="Q124" s="72" t="str">
        <f t="shared" si="53"/>
        <v>-</v>
      </c>
      <c r="R124" s="32">
        <v>0</v>
      </c>
      <c r="S124" s="72" t="str">
        <f t="shared" si="55"/>
        <v>-</v>
      </c>
      <c r="T124" s="32">
        <v>0</v>
      </c>
      <c r="U124" s="72" t="str">
        <f t="shared" si="57"/>
        <v>-</v>
      </c>
      <c r="V124" s="32">
        <v>0</v>
      </c>
      <c r="W124" s="72" t="str">
        <f t="shared" si="58"/>
        <v>-</v>
      </c>
      <c r="X124" s="35" t="s">
        <v>25</v>
      </c>
    </row>
    <row r="125" spans="1:24" ht="63" x14ac:dyDescent="0.25">
      <c r="A125" s="68" t="s">
        <v>132</v>
      </c>
      <c r="B125" s="30" t="s">
        <v>133</v>
      </c>
      <c r="C125" s="65" t="s">
        <v>24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72" t="str">
        <f t="shared" si="80"/>
        <v>-</v>
      </c>
      <c r="P125" s="32">
        <v>0</v>
      </c>
      <c r="Q125" s="72" t="str">
        <f t="shared" si="53"/>
        <v>-</v>
      </c>
      <c r="R125" s="32">
        <v>0</v>
      </c>
      <c r="S125" s="72" t="str">
        <f t="shared" si="55"/>
        <v>-</v>
      </c>
      <c r="T125" s="32">
        <v>0</v>
      </c>
      <c r="U125" s="72" t="str">
        <f t="shared" si="57"/>
        <v>-</v>
      </c>
      <c r="V125" s="32">
        <v>0</v>
      </c>
      <c r="W125" s="72" t="str">
        <f t="shared" si="58"/>
        <v>-</v>
      </c>
      <c r="X125" s="35" t="s">
        <v>25</v>
      </c>
    </row>
    <row r="126" spans="1:24" ht="31.5" x14ac:dyDescent="0.25">
      <c r="A126" s="68" t="s">
        <v>134</v>
      </c>
      <c r="B126" s="30" t="s">
        <v>135</v>
      </c>
      <c r="C126" s="65" t="s">
        <v>24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72" t="str">
        <f t="shared" si="80"/>
        <v>-</v>
      </c>
      <c r="P126" s="32">
        <v>0</v>
      </c>
      <c r="Q126" s="72" t="str">
        <f t="shared" si="53"/>
        <v>-</v>
      </c>
      <c r="R126" s="32">
        <v>0</v>
      </c>
      <c r="S126" s="72" t="str">
        <f t="shared" si="55"/>
        <v>-</v>
      </c>
      <c r="T126" s="32">
        <v>0</v>
      </c>
      <c r="U126" s="72" t="str">
        <f t="shared" si="57"/>
        <v>-</v>
      </c>
      <c r="V126" s="32">
        <v>0</v>
      </c>
      <c r="W126" s="72" t="str">
        <f t="shared" si="58"/>
        <v>-</v>
      </c>
      <c r="X126" s="35" t="s">
        <v>25</v>
      </c>
    </row>
    <row r="127" spans="1:24" ht="31.5" x14ac:dyDescent="0.25">
      <c r="A127" s="68" t="s">
        <v>136</v>
      </c>
      <c r="B127" s="30" t="s">
        <v>135</v>
      </c>
      <c r="C127" s="65" t="s">
        <v>24</v>
      </c>
      <c r="D127" s="32">
        <v>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>
        <v>0</v>
      </c>
      <c r="K127" s="32">
        <v>0</v>
      </c>
      <c r="L127" s="32">
        <v>0</v>
      </c>
      <c r="M127" s="32">
        <v>0</v>
      </c>
      <c r="N127" s="32">
        <v>0</v>
      </c>
      <c r="O127" s="72" t="str">
        <f t="shared" si="80"/>
        <v>-</v>
      </c>
      <c r="P127" s="32">
        <v>0</v>
      </c>
      <c r="Q127" s="72" t="str">
        <f t="shared" si="53"/>
        <v>-</v>
      </c>
      <c r="R127" s="32">
        <v>0</v>
      </c>
      <c r="S127" s="72" t="str">
        <f t="shared" si="55"/>
        <v>-</v>
      </c>
      <c r="T127" s="32">
        <v>0</v>
      </c>
      <c r="U127" s="72" t="str">
        <f t="shared" si="57"/>
        <v>-</v>
      </c>
      <c r="V127" s="32">
        <v>0</v>
      </c>
      <c r="W127" s="72" t="str">
        <f t="shared" si="58"/>
        <v>-</v>
      </c>
      <c r="X127" s="35" t="s">
        <v>25</v>
      </c>
    </row>
    <row r="128" spans="1:24" ht="31.5" x14ac:dyDescent="0.25">
      <c r="A128" s="68" t="s">
        <v>137</v>
      </c>
      <c r="B128" s="30" t="s">
        <v>138</v>
      </c>
      <c r="C128" s="65" t="s">
        <v>24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72" t="str">
        <f t="shared" si="80"/>
        <v>-</v>
      </c>
      <c r="P128" s="32">
        <v>0</v>
      </c>
      <c r="Q128" s="72" t="str">
        <f t="shared" si="53"/>
        <v>-</v>
      </c>
      <c r="R128" s="32">
        <v>0</v>
      </c>
      <c r="S128" s="72" t="str">
        <f t="shared" si="55"/>
        <v>-</v>
      </c>
      <c r="T128" s="32">
        <v>0</v>
      </c>
      <c r="U128" s="72" t="str">
        <f t="shared" si="57"/>
        <v>-</v>
      </c>
      <c r="V128" s="32">
        <v>0</v>
      </c>
      <c r="W128" s="72" t="str">
        <f t="shared" si="58"/>
        <v>-</v>
      </c>
      <c r="X128" s="35" t="s">
        <v>25</v>
      </c>
    </row>
    <row r="129" spans="1:24" ht="31.5" x14ac:dyDescent="0.25">
      <c r="A129" s="68" t="s">
        <v>139</v>
      </c>
      <c r="B129" s="30" t="s">
        <v>140</v>
      </c>
      <c r="C129" s="65" t="s">
        <v>24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  <c r="N129" s="32">
        <v>0</v>
      </c>
      <c r="O129" s="72" t="str">
        <f t="shared" si="80"/>
        <v>-</v>
      </c>
      <c r="P129" s="32">
        <v>0</v>
      </c>
      <c r="Q129" s="72" t="str">
        <f t="shared" si="53"/>
        <v>-</v>
      </c>
      <c r="R129" s="32">
        <v>0</v>
      </c>
      <c r="S129" s="72" t="str">
        <f t="shared" si="55"/>
        <v>-</v>
      </c>
      <c r="T129" s="32">
        <v>0</v>
      </c>
      <c r="U129" s="72" t="str">
        <f t="shared" si="57"/>
        <v>-</v>
      </c>
      <c r="V129" s="32">
        <v>0</v>
      </c>
      <c r="W129" s="72" t="str">
        <f t="shared" si="58"/>
        <v>-</v>
      </c>
      <c r="X129" s="35" t="s">
        <v>25</v>
      </c>
    </row>
    <row r="130" spans="1:24" ht="31.5" x14ac:dyDescent="0.25">
      <c r="A130" s="68" t="s">
        <v>141</v>
      </c>
      <c r="B130" s="30" t="s">
        <v>135</v>
      </c>
      <c r="C130" s="65" t="s">
        <v>24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72" t="str">
        <f t="shared" si="80"/>
        <v>-</v>
      </c>
      <c r="P130" s="32">
        <v>0</v>
      </c>
      <c r="Q130" s="72" t="str">
        <f t="shared" si="53"/>
        <v>-</v>
      </c>
      <c r="R130" s="32">
        <v>0</v>
      </c>
      <c r="S130" s="72" t="str">
        <f t="shared" si="55"/>
        <v>-</v>
      </c>
      <c r="T130" s="32">
        <v>0</v>
      </c>
      <c r="U130" s="72" t="str">
        <f t="shared" si="57"/>
        <v>-</v>
      </c>
      <c r="V130" s="32">
        <v>0</v>
      </c>
      <c r="W130" s="72" t="str">
        <f t="shared" si="58"/>
        <v>-</v>
      </c>
      <c r="X130" s="35" t="s">
        <v>25</v>
      </c>
    </row>
    <row r="131" spans="1:24" ht="31.5" x14ac:dyDescent="0.25">
      <c r="A131" s="68" t="s">
        <v>142</v>
      </c>
      <c r="B131" s="30" t="s">
        <v>143</v>
      </c>
      <c r="C131" s="65" t="s">
        <v>24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72" t="str">
        <f t="shared" si="80"/>
        <v>-</v>
      </c>
      <c r="P131" s="32">
        <v>0</v>
      </c>
      <c r="Q131" s="72" t="str">
        <f t="shared" si="53"/>
        <v>-</v>
      </c>
      <c r="R131" s="32">
        <v>0</v>
      </c>
      <c r="S131" s="72" t="str">
        <f t="shared" si="55"/>
        <v>-</v>
      </c>
      <c r="T131" s="32">
        <v>0</v>
      </c>
      <c r="U131" s="72" t="str">
        <f t="shared" si="57"/>
        <v>-</v>
      </c>
      <c r="V131" s="32">
        <v>0</v>
      </c>
      <c r="W131" s="72" t="str">
        <f t="shared" si="58"/>
        <v>-</v>
      </c>
      <c r="X131" s="35" t="s">
        <v>25</v>
      </c>
    </row>
    <row r="132" spans="1:24" ht="47.25" x14ac:dyDescent="0.25">
      <c r="A132" s="68" t="s">
        <v>144</v>
      </c>
      <c r="B132" s="30" t="s">
        <v>145</v>
      </c>
      <c r="C132" s="65" t="s">
        <v>24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72" t="str">
        <f t="shared" si="80"/>
        <v>-</v>
      </c>
      <c r="P132" s="32">
        <v>0</v>
      </c>
      <c r="Q132" s="72" t="str">
        <f t="shared" si="53"/>
        <v>-</v>
      </c>
      <c r="R132" s="32">
        <v>0</v>
      </c>
      <c r="S132" s="72" t="str">
        <f t="shared" si="55"/>
        <v>-</v>
      </c>
      <c r="T132" s="32">
        <v>0</v>
      </c>
      <c r="U132" s="72" t="str">
        <f t="shared" si="57"/>
        <v>-</v>
      </c>
      <c r="V132" s="32">
        <v>0</v>
      </c>
      <c r="W132" s="72" t="str">
        <f t="shared" si="58"/>
        <v>-</v>
      </c>
      <c r="X132" s="35" t="s">
        <v>25</v>
      </c>
    </row>
    <row r="133" spans="1:24" ht="47.25" x14ac:dyDescent="0.25">
      <c r="A133" s="68" t="s">
        <v>146</v>
      </c>
      <c r="B133" s="30" t="s">
        <v>147</v>
      </c>
      <c r="C133" s="65" t="s">
        <v>24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72" t="str">
        <f t="shared" si="80"/>
        <v>-</v>
      </c>
      <c r="P133" s="32">
        <v>0</v>
      </c>
      <c r="Q133" s="72" t="str">
        <f t="shared" si="53"/>
        <v>-</v>
      </c>
      <c r="R133" s="32">
        <v>0</v>
      </c>
      <c r="S133" s="72" t="str">
        <f t="shared" si="55"/>
        <v>-</v>
      </c>
      <c r="T133" s="32">
        <v>0</v>
      </c>
      <c r="U133" s="72" t="str">
        <f t="shared" si="57"/>
        <v>-</v>
      </c>
      <c r="V133" s="32">
        <v>0</v>
      </c>
      <c r="W133" s="72" t="str">
        <f t="shared" si="58"/>
        <v>-</v>
      </c>
      <c r="X133" s="35" t="s">
        <v>25</v>
      </c>
    </row>
    <row r="134" spans="1:24" ht="47.25" x14ac:dyDescent="0.25">
      <c r="A134" s="68" t="s">
        <v>148</v>
      </c>
      <c r="B134" s="30" t="s">
        <v>149</v>
      </c>
      <c r="C134" s="65" t="s">
        <v>24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72" t="str">
        <f t="shared" si="80"/>
        <v>-</v>
      </c>
      <c r="P134" s="32">
        <v>0</v>
      </c>
      <c r="Q134" s="72" t="str">
        <f t="shared" si="53"/>
        <v>-</v>
      </c>
      <c r="R134" s="32">
        <v>0</v>
      </c>
      <c r="S134" s="72" t="str">
        <f t="shared" si="55"/>
        <v>-</v>
      </c>
      <c r="T134" s="32">
        <v>0</v>
      </c>
      <c r="U134" s="72" t="str">
        <f t="shared" si="57"/>
        <v>-</v>
      </c>
      <c r="V134" s="32">
        <v>0</v>
      </c>
      <c r="W134" s="72" t="str">
        <f t="shared" si="58"/>
        <v>-</v>
      </c>
      <c r="X134" s="35" t="s">
        <v>25</v>
      </c>
    </row>
    <row r="135" spans="1:24" ht="63" x14ac:dyDescent="0.25">
      <c r="A135" s="68" t="s">
        <v>150</v>
      </c>
      <c r="B135" s="30" t="s">
        <v>151</v>
      </c>
      <c r="C135" s="65" t="s">
        <v>24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>
        <v>0</v>
      </c>
      <c r="M135" s="32">
        <v>0</v>
      </c>
      <c r="N135" s="32">
        <v>0</v>
      </c>
      <c r="O135" s="72" t="str">
        <f t="shared" si="80"/>
        <v>-</v>
      </c>
      <c r="P135" s="32">
        <v>0</v>
      </c>
      <c r="Q135" s="72" t="str">
        <f t="shared" si="53"/>
        <v>-</v>
      </c>
      <c r="R135" s="32">
        <v>0</v>
      </c>
      <c r="S135" s="72" t="str">
        <f t="shared" si="55"/>
        <v>-</v>
      </c>
      <c r="T135" s="32">
        <v>0</v>
      </c>
      <c r="U135" s="72" t="str">
        <f t="shared" si="57"/>
        <v>-</v>
      </c>
      <c r="V135" s="32">
        <v>0</v>
      </c>
      <c r="W135" s="72" t="str">
        <f t="shared" si="58"/>
        <v>-</v>
      </c>
      <c r="X135" s="35" t="s">
        <v>25</v>
      </c>
    </row>
    <row r="136" spans="1:24" ht="63" x14ac:dyDescent="0.25">
      <c r="A136" s="68" t="s">
        <v>152</v>
      </c>
      <c r="B136" s="30" t="s">
        <v>153</v>
      </c>
      <c r="C136" s="65" t="s">
        <v>24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72" t="str">
        <f t="shared" si="80"/>
        <v>-</v>
      </c>
      <c r="P136" s="32">
        <v>0</v>
      </c>
      <c r="Q136" s="72" t="str">
        <f t="shared" si="53"/>
        <v>-</v>
      </c>
      <c r="R136" s="32">
        <v>0</v>
      </c>
      <c r="S136" s="72" t="str">
        <f t="shared" si="55"/>
        <v>-</v>
      </c>
      <c r="T136" s="32">
        <v>0</v>
      </c>
      <c r="U136" s="72" t="str">
        <f t="shared" si="57"/>
        <v>-</v>
      </c>
      <c r="V136" s="32">
        <v>0</v>
      </c>
      <c r="W136" s="72" t="str">
        <f t="shared" si="58"/>
        <v>-</v>
      </c>
      <c r="X136" s="35" t="s">
        <v>25</v>
      </c>
    </row>
    <row r="137" spans="1:24" ht="31.5" x14ac:dyDescent="0.25">
      <c r="A137" s="68" t="s">
        <v>154</v>
      </c>
      <c r="B137" s="30" t="s">
        <v>155</v>
      </c>
      <c r="C137" s="65" t="s">
        <v>24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32">
        <v>0</v>
      </c>
      <c r="M137" s="32">
        <v>0</v>
      </c>
      <c r="N137" s="32">
        <v>0</v>
      </c>
      <c r="O137" s="72" t="str">
        <f t="shared" si="80"/>
        <v>-</v>
      </c>
      <c r="P137" s="32">
        <v>0</v>
      </c>
      <c r="Q137" s="72" t="str">
        <f t="shared" si="53"/>
        <v>-</v>
      </c>
      <c r="R137" s="32">
        <v>0</v>
      </c>
      <c r="S137" s="72" t="str">
        <f t="shared" si="55"/>
        <v>-</v>
      </c>
      <c r="T137" s="32">
        <v>0</v>
      </c>
      <c r="U137" s="72" t="str">
        <f t="shared" si="57"/>
        <v>-</v>
      </c>
      <c r="V137" s="32">
        <v>0</v>
      </c>
      <c r="W137" s="72" t="str">
        <f t="shared" si="58"/>
        <v>-</v>
      </c>
      <c r="X137" s="35" t="s">
        <v>25</v>
      </c>
    </row>
    <row r="138" spans="1:24" ht="31.5" x14ac:dyDescent="0.25">
      <c r="A138" s="68" t="s">
        <v>156</v>
      </c>
      <c r="B138" s="30" t="s">
        <v>157</v>
      </c>
      <c r="C138" s="65" t="s">
        <v>24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>
        <v>0</v>
      </c>
      <c r="M138" s="32">
        <v>0</v>
      </c>
      <c r="N138" s="32">
        <v>0</v>
      </c>
      <c r="O138" s="72" t="str">
        <f t="shared" si="80"/>
        <v>-</v>
      </c>
      <c r="P138" s="32">
        <v>0</v>
      </c>
      <c r="Q138" s="72" t="str">
        <f t="shared" si="53"/>
        <v>-</v>
      </c>
      <c r="R138" s="32">
        <v>0</v>
      </c>
      <c r="S138" s="72" t="str">
        <f t="shared" si="55"/>
        <v>-</v>
      </c>
      <c r="T138" s="32">
        <v>0</v>
      </c>
      <c r="U138" s="72" t="str">
        <f t="shared" si="57"/>
        <v>-</v>
      </c>
      <c r="V138" s="32">
        <v>0</v>
      </c>
      <c r="W138" s="72" t="str">
        <f t="shared" si="58"/>
        <v>-</v>
      </c>
      <c r="X138" s="35" t="s">
        <v>25</v>
      </c>
    </row>
    <row r="139" spans="1:24" ht="31.5" x14ac:dyDescent="0.25">
      <c r="A139" s="68" t="s">
        <v>158</v>
      </c>
      <c r="B139" s="30" t="s">
        <v>159</v>
      </c>
      <c r="C139" s="65" t="s">
        <v>24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72" t="str">
        <f t="shared" si="80"/>
        <v>-</v>
      </c>
      <c r="P139" s="32">
        <v>0</v>
      </c>
      <c r="Q139" s="72" t="str">
        <f t="shared" si="53"/>
        <v>-</v>
      </c>
      <c r="R139" s="32">
        <v>0</v>
      </c>
      <c r="S139" s="72" t="str">
        <f t="shared" si="55"/>
        <v>-</v>
      </c>
      <c r="T139" s="32">
        <v>0</v>
      </c>
      <c r="U139" s="72" t="str">
        <f t="shared" si="57"/>
        <v>-</v>
      </c>
      <c r="V139" s="32">
        <v>0</v>
      </c>
      <c r="W139" s="72" t="str">
        <f t="shared" si="58"/>
        <v>-</v>
      </c>
      <c r="X139" s="35" t="s">
        <v>25</v>
      </c>
    </row>
    <row r="140" spans="1:24" x14ac:dyDescent="0.25">
      <c r="A140" s="68" t="s">
        <v>160</v>
      </c>
      <c r="B140" s="30" t="s">
        <v>161</v>
      </c>
      <c r="C140" s="65" t="s">
        <v>24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72" t="str">
        <f t="shared" si="80"/>
        <v>-</v>
      </c>
      <c r="P140" s="32">
        <v>0</v>
      </c>
      <c r="Q140" s="72" t="str">
        <f t="shared" si="53"/>
        <v>-</v>
      </c>
      <c r="R140" s="32">
        <v>0</v>
      </c>
      <c r="S140" s="72" t="str">
        <f t="shared" si="55"/>
        <v>-</v>
      </c>
      <c r="T140" s="32">
        <v>0</v>
      </c>
      <c r="U140" s="72" t="str">
        <f t="shared" si="57"/>
        <v>-</v>
      </c>
      <c r="V140" s="32">
        <v>0</v>
      </c>
      <c r="W140" s="72" t="str">
        <f t="shared" si="58"/>
        <v>-</v>
      </c>
      <c r="X140" s="35" t="s">
        <v>25</v>
      </c>
    </row>
    <row r="141" spans="1:24" x14ac:dyDescent="0.25">
      <c r="A141" s="68" t="s">
        <v>162</v>
      </c>
      <c r="B141" s="30" t="s">
        <v>163</v>
      </c>
      <c r="C141" s="65" t="s">
        <v>24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>
        <v>0</v>
      </c>
      <c r="K141" s="32">
        <v>0</v>
      </c>
      <c r="L141" s="32">
        <v>0</v>
      </c>
      <c r="M141" s="32">
        <v>0</v>
      </c>
      <c r="N141" s="32">
        <v>0</v>
      </c>
      <c r="O141" s="72" t="str">
        <f t="shared" si="80"/>
        <v>-</v>
      </c>
      <c r="P141" s="32">
        <v>0</v>
      </c>
      <c r="Q141" s="72" t="str">
        <f t="shared" si="53"/>
        <v>-</v>
      </c>
      <c r="R141" s="32">
        <v>0</v>
      </c>
      <c r="S141" s="72" t="str">
        <f t="shared" si="55"/>
        <v>-</v>
      </c>
      <c r="T141" s="32">
        <v>0</v>
      </c>
      <c r="U141" s="72" t="str">
        <f t="shared" si="57"/>
        <v>-</v>
      </c>
      <c r="V141" s="32">
        <v>0</v>
      </c>
      <c r="W141" s="72" t="str">
        <f t="shared" si="58"/>
        <v>-</v>
      </c>
      <c r="X141" s="35" t="s">
        <v>25</v>
      </c>
    </row>
    <row r="142" spans="1:24" x14ac:dyDescent="0.25">
      <c r="A142" s="68" t="s">
        <v>164</v>
      </c>
      <c r="B142" s="30" t="s">
        <v>113</v>
      </c>
      <c r="C142" s="65" t="s">
        <v>24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32">
        <v>0</v>
      </c>
      <c r="O142" s="72" t="str">
        <f t="shared" si="80"/>
        <v>-</v>
      </c>
      <c r="P142" s="32">
        <v>0</v>
      </c>
      <c r="Q142" s="72" t="str">
        <f t="shared" si="53"/>
        <v>-</v>
      </c>
      <c r="R142" s="32">
        <v>0</v>
      </c>
      <c r="S142" s="72" t="str">
        <f t="shared" si="55"/>
        <v>-</v>
      </c>
      <c r="T142" s="32">
        <v>0</v>
      </c>
      <c r="U142" s="72" t="str">
        <f t="shared" si="57"/>
        <v>-</v>
      </c>
      <c r="V142" s="32">
        <v>0</v>
      </c>
      <c r="W142" s="72" t="str">
        <f t="shared" si="58"/>
        <v>-</v>
      </c>
      <c r="X142" s="35" t="s">
        <v>25</v>
      </c>
    </row>
    <row r="143" spans="1:24" x14ac:dyDescent="0.25">
      <c r="A143" s="68" t="s">
        <v>165</v>
      </c>
      <c r="B143" s="30" t="s">
        <v>166</v>
      </c>
      <c r="C143" s="65" t="s">
        <v>24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72" t="str">
        <f t="shared" si="80"/>
        <v>-</v>
      </c>
      <c r="P143" s="32">
        <v>0</v>
      </c>
      <c r="Q143" s="72" t="str">
        <f t="shared" si="53"/>
        <v>-</v>
      </c>
      <c r="R143" s="32">
        <v>0</v>
      </c>
      <c r="S143" s="72" t="str">
        <f t="shared" si="55"/>
        <v>-</v>
      </c>
      <c r="T143" s="32">
        <v>0</v>
      </c>
      <c r="U143" s="72" t="str">
        <f t="shared" si="57"/>
        <v>-</v>
      </c>
      <c r="V143" s="32">
        <v>0</v>
      </c>
      <c r="W143" s="72" t="str">
        <f t="shared" si="58"/>
        <v>-</v>
      </c>
      <c r="X143" s="35" t="s">
        <v>25</v>
      </c>
    </row>
    <row r="144" spans="1:24" ht="31.5" x14ac:dyDescent="0.25">
      <c r="A144" s="68" t="s">
        <v>167</v>
      </c>
      <c r="B144" s="30" t="s">
        <v>168</v>
      </c>
      <c r="C144" s="65" t="s">
        <v>24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>
        <v>0</v>
      </c>
      <c r="K144" s="32">
        <v>0</v>
      </c>
      <c r="L144" s="32">
        <v>0</v>
      </c>
      <c r="M144" s="32">
        <v>0</v>
      </c>
      <c r="N144" s="32">
        <v>0</v>
      </c>
      <c r="O144" s="72" t="str">
        <f t="shared" si="80"/>
        <v>-</v>
      </c>
      <c r="P144" s="32">
        <v>0</v>
      </c>
      <c r="Q144" s="72" t="str">
        <f t="shared" si="53"/>
        <v>-</v>
      </c>
      <c r="R144" s="32">
        <v>0</v>
      </c>
      <c r="S144" s="72" t="str">
        <f t="shared" si="55"/>
        <v>-</v>
      </c>
      <c r="T144" s="32">
        <v>0</v>
      </c>
      <c r="U144" s="72" t="str">
        <f t="shared" si="57"/>
        <v>-</v>
      </c>
      <c r="V144" s="32">
        <v>0</v>
      </c>
      <c r="W144" s="72" t="str">
        <f t="shared" si="58"/>
        <v>-</v>
      </c>
      <c r="X144" s="35" t="s">
        <v>25</v>
      </c>
    </row>
    <row r="145" spans="1:24" x14ac:dyDescent="0.25">
      <c r="A145" s="68" t="s">
        <v>169</v>
      </c>
      <c r="B145" s="30" t="s">
        <v>170</v>
      </c>
      <c r="C145" s="65" t="s">
        <v>24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0</v>
      </c>
      <c r="L145" s="32">
        <v>0</v>
      </c>
      <c r="M145" s="32">
        <v>0</v>
      </c>
      <c r="N145" s="32">
        <v>0</v>
      </c>
      <c r="O145" s="72" t="str">
        <f t="shared" si="80"/>
        <v>-</v>
      </c>
      <c r="P145" s="32">
        <v>0</v>
      </c>
      <c r="Q145" s="72" t="str">
        <f t="shared" si="53"/>
        <v>-</v>
      </c>
      <c r="R145" s="32">
        <v>0</v>
      </c>
      <c r="S145" s="72" t="str">
        <f t="shared" si="55"/>
        <v>-</v>
      </c>
      <c r="T145" s="32">
        <v>0</v>
      </c>
      <c r="U145" s="72" t="str">
        <f t="shared" si="57"/>
        <v>-</v>
      </c>
      <c r="V145" s="32">
        <v>0</v>
      </c>
      <c r="W145" s="72" t="str">
        <f t="shared" si="58"/>
        <v>-</v>
      </c>
      <c r="X145" s="35" t="s">
        <v>25</v>
      </c>
    </row>
    <row r="146" spans="1:24" ht="31.5" x14ac:dyDescent="0.25">
      <c r="A146" s="68" t="s">
        <v>171</v>
      </c>
      <c r="B146" s="30" t="s">
        <v>172</v>
      </c>
      <c r="C146" s="65" t="s">
        <v>24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</v>
      </c>
      <c r="M146" s="32">
        <v>0</v>
      </c>
      <c r="N146" s="32">
        <v>0</v>
      </c>
      <c r="O146" s="72" t="str">
        <f t="shared" si="80"/>
        <v>-</v>
      </c>
      <c r="P146" s="32">
        <v>0</v>
      </c>
      <c r="Q146" s="72" t="str">
        <f t="shared" si="53"/>
        <v>-</v>
      </c>
      <c r="R146" s="32">
        <v>0</v>
      </c>
      <c r="S146" s="72" t="str">
        <f t="shared" si="55"/>
        <v>-</v>
      </c>
      <c r="T146" s="32">
        <v>0</v>
      </c>
      <c r="U146" s="72" t="str">
        <f t="shared" si="57"/>
        <v>-</v>
      </c>
      <c r="V146" s="32">
        <v>0</v>
      </c>
      <c r="W146" s="72" t="str">
        <f t="shared" si="58"/>
        <v>-</v>
      </c>
      <c r="X146" s="35" t="s">
        <v>25</v>
      </c>
    </row>
    <row r="147" spans="1:24" ht="31.5" x14ac:dyDescent="0.25">
      <c r="A147" s="68" t="s">
        <v>173</v>
      </c>
      <c r="B147" s="30" t="s">
        <v>115</v>
      </c>
      <c r="C147" s="65" t="s">
        <v>24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>
        <v>0</v>
      </c>
      <c r="M147" s="32">
        <v>0</v>
      </c>
      <c r="N147" s="32">
        <v>0</v>
      </c>
      <c r="O147" s="72" t="str">
        <f t="shared" si="80"/>
        <v>-</v>
      </c>
      <c r="P147" s="32">
        <v>0</v>
      </c>
      <c r="Q147" s="72" t="str">
        <f t="shared" si="53"/>
        <v>-</v>
      </c>
      <c r="R147" s="32">
        <v>0</v>
      </c>
      <c r="S147" s="72" t="str">
        <f t="shared" si="55"/>
        <v>-</v>
      </c>
      <c r="T147" s="32">
        <v>0</v>
      </c>
      <c r="U147" s="72" t="str">
        <f t="shared" si="57"/>
        <v>-</v>
      </c>
      <c r="V147" s="32">
        <v>0</v>
      </c>
      <c r="W147" s="72" t="str">
        <f t="shared" si="58"/>
        <v>-</v>
      </c>
      <c r="X147" s="35" t="s">
        <v>25</v>
      </c>
    </row>
    <row r="148" spans="1:24" ht="31.5" x14ac:dyDescent="0.25">
      <c r="A148" s="68" t="s">
        <v>174</v>
      </c>
      <c r="B148" s="30" t="s">
        <v>175</v>
      </c>
      <c r="C148" s="65" t="s">
        <v>24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72" t="str">
        <f t="shared" si="80"/>
        <v>-</v>
      </c>
      <c r="P148" s="32">
        <v>0</v>
      </c>
      <c r="Q148" s="72" t="str">
        <f t="shared" si="53"/>
        <v>-</v>
      </c>
      <c r="R148" s="32">
        <v>0</v>
      </c>
      <c r="S148" s="72" t="str">
        <f t="shared" si="55"/>
        <v>-</v>
      </c>
      <c r="T148" s="32">
        <v>0</v>
      </c>
      <c r="U148" s="72" t="str">
        <f t="shared" si="57"/>
        <v>-</v>
      </c>
      <c r="V148" s="32">
        <v>0</v>
      </c>
      <c r="W148" s="72" t="str">
        <f t="shared" si="58"/>
        <v>-</v>
      </c>
      <c r="X148" s="35" t="s">
        <v>25</v>
      </c>
    </row>
    <row r="149" spans="1:24" x14ac:dyDescent="0.25">
      <c r="A149" s="68" t="s">
        <v>176</v>
      </c>
      <c r="B149" s="30" t="s">
        <v>177</v>
      </c>
      <c r="C149" s="65" t="s">
        <v>24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>
        <v>0</v>
      </c>
      <c r="M149" s="32">
        <v>0</v>
      </c>
      <c r="N149" s="32">
        <v>0</v>
      </c>
      <c r="O149" s="72" t="str">
        <f t="shared" si="80"/>
        <v>-</v>
      </c>
      <c r="P149" s="32">
        <v>0</v>
      </c>
      <c r="Q149" s="72" t="str">
        <f t="shared" si="53"/>
        <v>-</v>
      </c>
      <c r="R149" s="32">
        <v>0</v>
      </c>
      <c r="S149" s="72" t="str">
        <f t="shared" si="55"/>
        <v>-</v>
      </c>
      <c r="T149" s="32">
        <v>0</v>
      </c>
      <c r="U149" s="72" t="str">
        <f t="shared" si="57"/>
        <v>-</v>
      </c>
      <c r="V149" s="32">
        <v>0</v>
      </c>
      <c r="W149" s="72" t="str">
        <f t="shared" si="58"/>
        <v>-</v>
      </c>
      <c r="X149" s="35" t="s">
        <v>25</v>
      </c>
    </row>
    <row r="150" spans="1:24" ht="31.5" x14ac:dyDescent="0.25">
      <c r="A150" s="68" t="s">
        <v>178</v>
      </c>
      <c r="B150" s="30" t="s">
        <v>179</v>
      </c>
      <c r="C150" s="65" t="s">
        <v>24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>
        <v>0</v>
      </c>
      <c r="M150" s="32">
        <v>0</v>
      </c>
      <c r="N150" s="32">
        <v>0</v>
      </c>
      <c r="O150" s="72" t="str">
        <f t="shared" si="80"/>
        <v>-</v>
      </c>
      <c r="P150" s="32">
        <v>0</v>
      </c>
      <c r="Q150" s="72" t="str">
        <f t="shared" si="53"/>
        <v>-</v>
      </c>
      <c r="R150" s="32">
        <v>0</v>
      </c>
      <c r="S150" s="72" t="str">
        <f t="shared" si="55"/>
        <v>-</v>
      </c>
      <c r="T150" s="32">
        <v>0</v>
      </c>
      <c r="U150" s="72" t="str">
        <f t="shared" si="57"/>
        <v>-</v>
      </c>
      <c r="V150" s="32">
        <v>0</v>
      </c>
      <c r="W150" s="72" t="str">
        <f t="shared" si="58"/>
        <v>-</v>
      </c>
      <c r="X150" s="35" t="s">
        <v>25</v>
      </c>
    </row>
    <row r="151" spans="1:24" ht="31.5" x14ac:dyDescent="0.25">
      <c r="A151" s="68" t="s">
        <v>180</v>
      </c>
      <c r="B151" s="30" t="s">
        <v>181</v>
      </c>
      <c r="C151" s="65" t="s">
        <v>24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>
        <v>0</v>
      </c>
      <c r="M151" s="32">
        <v>0</v>
      </c>
      <c r="N151" s="32">
        <v>0</v>
      </c>
      <c r="O151" s="72" t="str">
        <f t="shared" si="80"/>
        <v>-</v>
      </c>
      <c r="P151" s="32">
        <v>0</v>
      </c>
      <c r="Q151" s="72" t="str">
        <f t="shared" si="53"/>
        <v>-</v>
      </c>
      <c r="R151" s="32">
        <v>0</v>
      </c>
      <c r="S151" s="72" t="str">
        <f t="shared" si="55"/>
        <v>-</v>
      </c>
      <c r="T151" s="32">
        <v>0</v>
      </c>
      <c r="U151" s="72" t="str">
        <f t="shared" si="57"/>
        <v>-</v>
      </c>
      <c r="V151" s="32">
        <v>0</v>
      </c>
      <c r="W151" s="72" t="str">
        <f t="shared" si="58"/>
        <v>-</v>
      </c>
      <c r="X151" s="35" t="s">
        <v>25</v>
      </c>
    </row>
    <row r="152" spans="1:24" x14ac:dyDescent="0.25">
      <c r="A152" s="68" t="s">
        <v>182</v>
      </c>
      <c r="B152" s="30" t="s">
        <v>177</v>
      </c>
      <c r="C152" s="65" t="s">
        <v>24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72" t="str">
        <f t="shared" si="80"/>
        <v>-</v>
      </c>
      <c r="P152" s="32">
        <v>0</v>
      </c>
      <c r="Q152" s="72" t="str">
        <f t="shared" si="53"/>
        <v>-</v>
      </c>
      <c r="R152" s="32">
        <v>0</v>
      </c>
      <c r="S152" s="72" t="str">
        <f t="shared" si="55"/>
        <v>-</v>
      </c>
      <c r="T152" s="32">
        <v>0</v>
      </c>
      <c r="U152" s="72" t="str">
        <f t="shared" si="57"/>
        <v>-</v>
      </c>
      <c r="V152" s="32">
        <v>0</v>
      </c>
      <c r="W152" s="72" t="str">
        <f t="shared" si="58"/>
        <v>-</v>
      </c>
      <c r="X152" s="35" t="s">
        <v>25</v>
      </c>
    </row>
    <row r="153" spans="1:24" ht="31.5" x14ac:dyDescent="0.25">
      <c r="A153" s="68" t="s">
        <v>183</v>
      </c>
      <c r="B153" s="30" t="s">
        <v>179</v>
      </c>
      <c r="C153" s="65" t="s">
        <v>24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>
        <v>0</v>
      </c>
      <c r="M153" s="32">
        <v>0</v>
      </c>
      <c r="N153" s="32">
        <v>0</v>
      </c>
      <c r="O153" s="72" t="str">
        <f t="shared" si="80"/>
        <v>-</v>
      </c>
      <c r="P153" s="32">
        <v>0</v>
      </c>
      <c r="Q153" s="72" t="str">
        <f t="shared" si="53"/>
        <v>-</v>
      </c>
      <c r="R153" s="32">
        <v>0</v>
      </c>
      <c r="S153" s="72" t="str">
        <f t="shared" si="55"/>
        <v>-</v>
      </c>
      <c r="T153" s="32">
        <v>0</v>
      </c>
      <c r="U153" s="72" t="str">
        <f t="shared" si="57"/>
        <v>-</v>
      </c>
      <c r="V153" s="32">
        <v>0</v>
      </c>
      <c r="W153" s="72" t="str">
        <f t="shared" si="58"/>
        <v>-</v>
      </c>
      <c r="X153" s="35" t="s">
        <v>25</v>
      </c>
    </row>
    <row r="154" spans="1:24" ht="31.5" x14ac:dyDescent="0.25">
      <c r="A154" s="68" t="s">
        <v>184</v>
      </c>
      <c r="B154" s="30" t="s">
        <v>181</v>
      </c>
      <c r="C154" s="65" t="s">
        <v>24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72" t="str">
        <f t="shared" si="80"/>
        <v>-</v>
      </c>
      <c r="P154" s="32">
        <v>0</v>
      </c>
      <c r="Q154" s="72" t="str">
        <f t="shared" ref="Q154:Q186" si="83">IF($D154="нд","нд",IF(E154=0,"-",P154/E154))</f>
        <v>-</v>
      </c>
      <c r="R154" s="32">
        <v>0</v>
      </c>
      <c r="S154" s="72" t="str">
        <f t="shared" ref="S154:S186" si="84">IF($D154="нд","нд",IF(F154=0,"-",R154/F154))</f>
        <v>-</v>
      </c>
      <c r="T154" s="32">
        <v>0</v>
      </c>
      <c r="U154" s="72" t="str">
        <f t="shared" ref="U154:U186" si="85">IF($D154="нд","нд",IF(G154=0,"-",T154/G154))</f>
        <v>-</v>
      </c>
      <c r="V154" s="32">
        <v>0</v>
      </c>
      <c r="W154" s="72" t="str">
        <f t="shared" ref="W154:W186" si="86">IF($D154="нд","нд",IF(H154=0,"-",V154/H154))</f>
        <v>-</v>
      </c>
      <c r="X154" s="35" t="s">
        <v>25</v>
      </c>
    </row>
    <row r="155" spans="1:24" x14ac:dyDescent="0.25">
      <c r="A155" s="68" t="s">
        <v>185</v>
      </c>
      <c r="B155" s="30" t="s">
        <v>186</v>
      </c>
      <c r="C155" s="65" t="s">
        <v>24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72" t="str">
        <f t="shared" si="80"/>
        <v>-</v>
      </c>
      <c r="P155" s="32">
        <v>0</v>
      </c>
      <c r="Q155" s="72" t="str">
        <f t="shared" si="83"/>
        <v>-</v>
      </c>
      <c r="R155" s="32">
        <v>0</v>
      </c>
      <c r="S155" s="72" t="str">
        <f t="shared" si="84"/>
        <v>-</v>
      </c>
      <c r="T155" s="32">
        <v>0</v>
      </c>
      <c r="U155" s="72" t="str">
        <f t="shared" si="85"/>
        <v>-</v>
      </c>
      <c r="V155" s="32">
        <v>0</v>
      </c>
      <c r="W155" s="72" t="str">
        <f t="shared" si="86"/>
        <v>-</v>
      </c>
      <c r="X155" s="35" t="s">
        <v>25</v>
      </c>
    </row>
    <row r="156" spans="1:24" ht="31.5" x14ac:dyDescent="0.25">
      <c r="A156" s="68" t="s">
        <v>187</v>
      </c>
      <c r="B156" s="30" t="s">
        <v>188</v>
      </c>
      <c r="C156" s="65" t="s">
        <v>24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</v>
      </c>
      <c r="M156" s="32">
        <v>0</v>
      </c>
      <c r="N156" s="32">
        <v>0</v>
      </c>
      <c r="O156" s="72" t="str">
        <f t="shared" si="80"/>
        <v>-</v>
      </c>
      <c r="P156" s="32">
        <v>0</v>
      </c>
      <c r="Q156" s="72" t="str">
        <f t="shared" si="83"/>
        <v>-</v>
      </c>
      <c r="R156" s="32">
        <v>0</v>
      </c>
      <c r="S156" s="72" t="str">
        <f t="shared" si="84"/>
        <v>-</v>
      </c>
      <c r="T156" s="32">
        <v>0</v>
      </c>
      <c r="U156" s="72" t="str">
        <f t="shared" si="85"/>
        <v>-</v>
      </c>
      <c r="V156" s="32">
        <v>0</v>
      </c>
      <c r="W156" s="72" t="str">
        <f t="shared" si="86"/>
        <v>-</v>
      </c>
      <c r="X156" s="35" t="s">
        <v>25</v>
      </c>
    </row>
    <row r="157" spans="1:24" x14ac:dyDescent="0.25">
      <c r="A157" s="68" t="s">
        <v>189</v>
      </c>
      <c r="B157" s="30" t="s">
        <v>190</v>
      </c>
      <c r="C157" s="65" t="s">
        <v>24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>
        <v>0</v>
      </c>
      <c r="M157" s="32">
        <v>0</v>
      </c>
      <c r="N157" s="32">
        <v>0</v>
      </c>
      <c r="O157" s="72" t="str">
        <f t="shared" si="80"/>
        <v>-</v>
      </c>
      <c r="P157" s="32">
        <v>0</v>
      </c>
      <c r="Q157" s="72" t="str">
        <f t="shared" si="83"/>
        <v>-</v>
      </c>
      <c r="R157" s="32">
        <v>0</v>
      </c>
      <c r="S157" s="72" t="str">
        <f t="shared" si="84"/>
        <v>-</v>
      </c>
      <c r="T157" s="32">
        <v>0</v>
      </c>
      <c r="U157" s="72" t="str">
        <f t="shared" si="85"/>
        <v>-</v>
      </c>
      <c r="V157" s="32">
        <v>0</v>
      </c>
      <c r="W157" s="72" t="str">
        <f t="shared" si="86"/>
        <v>-</v>
      </c>
      <c r="X157" s="35" t="s">
        <v>25</v>
      </c>
    </row>
    <row r="158" spans="1:24" x14ac:dyDescent="0.25">
      <c r="A158" s="68" t="s">
        <v>191</v>
      </c>
      <c r="B158" s="30" t="s">
        <v>192</v>
      </c>
      <c r="C158" s="65" t="s">
        <v>24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>
        <v>0</v>
      </c>
      <c r="M158" s="32">
        <v>0</v>
      </c>
      <c r="N158" s="32">
        <v>0</v>
      </c>
      <c r="O158" s="72" t="str">
        <f t="shared" si="80"/>
        <v>-</v>
      </c>
      <c r="P158" s="32">
        <v>0</v>
      </c>
      <c r="Q158" s="72" t="str">
        <f t="shared" si="83"/>
        <v>-</v>
      </c>
      <c r="R158" s="32">
        <v>0</v>
      </c>
      <c r="S158" s="72" t="str">
        <f t="shared" si="84"/>
        <v>-</v>
      </c>
      <c r="T158" s="32">
        <v>0</v>
      </c>
      <c r="U158" s="72" t="str">
        <f t="shared" si="85"/>
        <v>-</v>
      </c>
      <c r="V158" s="32">
        <v>0</v>
      </c>
      <c r="W158" s="72" t="str">
        <f t="shared" si="86"/>
        <v>-</v>
      </c>
      <c r="X158" s="35" t="s">
        <v>25</v>
      </c>
    </row>
    <row r="159" spans="1:24" x14ac:dyDescent="0.25">
      <c r="A159" s="68" t="s">
        <v>193</v>
      </c>
      <c r="B159" s="30" t="s">
        <v>194</v>
      </c>
      <c r="C159" s="65" t="s">
        <v>24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>
        <v>0</v>
      </c>
      <c r="M159" s="32">
        <v>0</v>
      </c>
      <c r="N159" s="32">
        <v>0</v>
      </c>
      <c r="O159" s="72" t="str">
        <f t="shared" si="80"/>
        <v>-</v>
      </c>
      <c r="P159" s="32">
        <v>0</v>
      </c>
      <c r="Q159" s="72" t="str">
        <f t="shared" si="83"/>
        <v>-</v>
      </c>
      <c r="R159" s="32">
        <v>0</v>
      </c>
      <c r="S159" s="72" t="str">
        <f t="shared" si="84"/>
        <v>-</v>
      </c>
      <c r="T159" s="32">
        <v>0</v>
      </c>
      <c r="U159" s="72" t="str">
        <f t="shared" si="85"/>
        <v>-</v>
      </c>
      <c r="V159" s="32">
        <v>0</v>
      </c>
      <c r="W159" s="72" t="str">
        <f t="shared" si="86"/>
        <v>-</v>
      </c>
      <c r="X159" s="35" t="s">
        <v>25</v>
      </c>
    </row>
    <row r="160" spans="1:24" ht="31.5" x14ac:dyDescent="0.25">
      <c r="A160" s="68" t="s">
        <v>195</v>
      </c>
      <c r="B160" s="30" t="s">
        <v>125</v>
      </c>
      <c r="C160" s="65" t="s">
        <v>24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2">
        <v>0</v>
      </c>
      <c r="M160" s="32">
        <v>0</v>
      </c>
      <c r="N160" s="32">
        <v>0</v>
      </c>
      <c r="O160" s="72" t="str">
        <f t="shared" si="80"/>
        <v>-</v>
      </c>
      <c r="P160" s="32">
        <v>0</v>
      </c>
      <c r="Q160" s="72" t="str">
        <f t="shared" si="83"/>
        <v>-</v>
      </c>
      <c r="R160" s="32">
        <v>0</v>
      </c>
      <c r="S160" s="72" t="str">
        <f t="shared" si="84"/>
        <v>-</v>
      </c>
      <c r="T160" s="32">
        <v>0</v>
      </c>
      <c r="U160" s="72" t="str">
        <f t="shared" si="85"/>
        <v>-</v>
      </c>
      <c r="V160" s="32">
        <v>0</v>
      </c>
      <c r="W160" s="72" t="str">
        <f t="shared" si="86"/>
        <v>-</v>
      </c>
      <c r="X160" s="35" t="s">
        <v>25</v>
      </c>
    </row>
    <row r="161" spans="1:24" x14ac:dyDescent="0.25">
      <c r="A161" s="68" t="s">
        <v>196</v>
      </c>
      <c r="B161" s="30" t="s">
        <v>197</v>
      </c>
      <c r="C161" s="65" t="s">
        <v>24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72" t="str">
        <f t="shared" si="80"/>
        <v>-</v>
      </c>
      <c r="P161" s="32">
        <v>0</v>
      </c>
      <c r="Q161" s="72" t="str">
        <f t="shared" si="83"/>
        <v>-</v>
      </c>
      <c r="R161" s="32">
        <v>0</v>
      </c>
      <c r="S161" s="72" t="str">
        <f t="shared" si="84"/>
        <v>-</v>
      </c>
      <c r="T161" s="32">
        <v>0</v>
      </c>
      <c r="U161" s="72" t="str">
        <f t="shared" si="85"/>
        <v>-</v>
      </c>
      <c r="V161" s="32">
        <v>0</v>
      </c>
      <c r="W161" s="72" t="str">
        <f t="shared" si="86"/>
        <v>-</v>
      </c>
      <c r="X161" s="35" t="s">
        <v>25</v>
      </c>
    </row>
    <row r="162" spans="1:24" ht="47.25" x14ac:dyDescent="0.25">
      <c r="A162" s="68" t="s">
        <v>198</v>
      </c>
      <c r="B162" s="30" t="s">
        <v>199</v>
      </c>
      <c r="C162" s="65" t="s">
        <v>24</v>
      </c>
      <c r="D162" s="67">
        <f>D163+D169+D176+D183+D184</f>
        <v>49.498304600579928</v>
      </c>
      <c r="E162" s="67">
        <f t="shared" ref="E162:M162" si="87">E163+E169+E176+E183+E184</f>
        <v>0</v>
      </c>
      <c r="F162" s="67">
        <f t="shared" si="87"/>
        <v>0</v>
      </c>
      <c r="G162" s="67">
        <f t="shared" si="87"/>
        <v>0</v>
      </c>
      <c r="H162" s="67">
        <f t="shared" si="87"/>
        <v>49.498304600579928</v>
      </c>
      <c r="I162" s="67">
        <f t="shared" si="87"/>
        <v>0</v>
      </c>
      <c r="J162" s="67">
        <f t="shared" si="87"/>
        <v>0</v>
      </c>
      <c r="K162" s="67">
        <f t="shared" si="87"/>
        <v>0</v>
      </c>
      <c r="L162" s="67">
        <f t="shared" si="87"/>
        <v>0</v>
      </c>
      <c r="M162" s="67">
        <f t="shared" si="87"/>
        <v>0</v>
      </c>
      <c r="N162" s="32">
        <v>0</v>
      </c>
      <c r="O162" s="72">
        <f t="shared" si="80"/>
        <v>0</v>
      </c>
      <c r="P162" s="32">
        <v>0</v>
      </c>
      <c r="Q162" s="72" t="str">
        <f t="shared" si="83"/>
        <v>-</v>
      </c>
      <c r="R162" s="32">
        <v>0</v>
      </c>
      <c r="S162" s="72" t="str">
        <f t="shared" si="84"/>
        <v>-</v>
      </c>
      <c r="T162" s="32">
        <v>0</v>
      </c>
      <c r="U162" s="72" t="str">
        <f t="shared" si="85"/>
        <v>-</v>
      </c>
      <c r="V162" s="32">
        <v>0</v>
      </c>
      <c r="W162" s="72">
        <f t="shared" si="86"/>
        <v>0</v>
      </c>
      <c r="X162" s="35" t="s">
        <v>25</v>
      </c>
    </row>
    <row r="163" spans="1:24" x14ac:dyDescent="0.25">
      <c r="A163" s="68" t="s">
        <v>200</v>
      </c>
      <c r="B163" s="30" t="s">
        <v>201</v>
      </c>
      <c r="C163" s="65" t="s">
        <v>24</v>
      </c>
      <c r="D163" s="67">
        <v>0</v>
      </c>
      <c r="E163" s="67">
        <v>0</v>
      </c>
      <c r="F163" s="67">
        <v>0</v>
      </c>
      <c r="G163" s="67">
        <v>0</v>
      </c>
      <c r="H163" s="67">
        <v>0</v>
      </c>
      <c r="I163" s="67">
        <v>0</v>
      </c>
      <c r="J163" s="67">
        <v>0</v>
      </c>
      <c r="K163" s="67">
        <v>0</v>
      </c>
      <c r="L163" s="67">
        <v>0</v>
      </c>
      <c r="M163" s="67">
        <v>0</v>
      </c>
      <c r="N163" s="32">
        <v>0</v>
      </c>
      <c r="O163" s="72" t="str">
        <f t="shared" si="80"/>
        <v>-</v>
      </c>
      <c r="P163" s="32">
        <v>0</v>
      </c>
      <c r="Q163" s="72" t="str">
        <f t="shared" si="83"/>
        <v>-</v>
      </c>
      <c r="R163" s="32">
        <v>0</v>
      </c>
      <c r="S163" s="72" t="str">
        <f t="shared" si="84"/>
        <v>-</v>
      </c>
      <c r="T163" s="32">
        <v>0</v>
      </c>
      <c r="U163" s="72" t="str">
        <f t="shared" si="85"/>
        <v>-</v>
      </c>
      <c r="V163" s="32">
        <v>0</v>
      </c>
      <c r="W163" s="72" t="str">
        <f t="shared" si="86"/>
        <v>-</v>
      </c>
      <c r="X163" s="35" t="s">
        <v>25</v>
      </c>
    </row>
    <row r="164" spans="1:24" x14ac:dyDescent="0.25">
      <c r="A164" s="68" t="s">
        <v>202</v>
      </c>
      <c r="B164" s="30" t="s">
        <v>203</v>
      </c>
      <c r="C164" s="65" t="s">
        <v>24</v>
      </c>
      <c r="D164" s="67">
        <v>0</v>
      </c>
      <c r="E164" s="67">
        <v>0</v>
      </c>
      <c r="F164" s="67">
        <v>0</v>
      </c>
      <c r="G164" s="67">
        <v>0</v>
      </c>
      <c r="H164" s="67">
        <v>0</v>
      </c>
      <c r="I164" s="67">
        <v>0</v>
      </c>
      <c r="J164" s="67">
        <v>0</v>
      </c>
      <c r="K164" s="67">
        <v>0</v>
      </c>
      <c r="L164" s="67">
        <v>0</v>
      </c>
      <c r="M164" s="67">
        <v>0</v>
      </c>
      <c r="N164" s="32">
        <v>0</v>
      </c>
      <c r="O164" s="72" t="str">
        <f t="shared" si="80"/>
        <v>-</v>
      </c>
      <c r="P164" s="32">
        <v>0</v>
      </c>
      <c r="Q164" s="72" t="str">
        <f t="shared" si="83"/>
        <v>-</v>
      </c>
      <c r="R164" s="32">
        <v>0</v>
      </c>
      <c r="S164" s="72" t="str">
        <f t="shared" si="84"/>
        <v>-</v>
      </c>
      <c r="T164" s="32">
        <v>0</v>
      </c>
      <c r="U164" s="72" t="str">
        <f t="shared" si="85"/>
        <v>-</v>
      </c>
      <c r="V164" s="32">
        <v>0</v>
      </c>
      <c r="W164" s="72" t="str">
        <f t="shared" si="86"/>
        <v>-</v>
      </c>
      <c r="X164" s="35" t="s">
        <v>25</v>
      </c>
    </row>
    <row r="165" spans="1:24" ht="31.5" x14ac:dyDescent="0.25">
      <c r="A165" s="68" t="s">
        <v>204</v>
      </c>
      <c r="B165" s="30" t="s">
        <v>205</v>
      </c>
      <c r="C165" s="65" t="s">
        <v>24</v>
      </c>
      <c r="D165" s="67">
        <v>0</v>
      </c>
      <c r="E165" s="67">
        <v>0</v>
      </c>
      <c r="F165" s="67">
        <v>0</v>
      </c>
      <c r="G165" s="67">
        <v>0</v>
      </c>
      <c r="H165" s="67">
        <v>0</v>
      </c>
      <c r="I165" s="67">
        <v>0</v>
      </c>
      <c r="J165" s="67">
        <v>0</v>
      </c>
      <c r="K165" s="67">
        <v>0</v>
      </c>
      <c r="L165" s="67">
        <v>0</v>
      </c>
      <c r="M165" s="67">
        <v>0</v>
      </c>
      <c r="N165" s="32">
        <v>0</v>
      </c>
      <c r="O165" s="72" t="str">
        <f t="shared" si="80"/>
        <v>-</v>
      </c>
      <c r="P165" s="32">
        <v>0</v>
      </c>
      <c r="Q165" s="72" t="str">
        <f t="shared" si="83"/>
        <v>-</v>
      </c>
      <c r="R165" s="32">
        <v>0</v>
      </c>
      <c r="S165" s="72" t="str">
        <f t="shared" si="84"/>
        <v>-</v>
      </c>
      <c r="T165" s="32">
        <v>0</v>
      </c>
      <c r="U165" s="72" t="str">
        <f t="shared" si="85"/>
        <v>-</v>
      </c>
      <c r="V165" s="32">
        <v>0</v>
      </c>
      <c r="W165" s="72" t="str">
        <f t="shared" si="86"/>
        <v>-</v>
      </c>
      <c r="X165" s="35" t="s">
        <v>25</v>
      </c>
    </row>
    <row r="166" spans="1:24" x14ac:dyDescent="0.25">
      <c r="A166" s="68" t="s">
        <v>206</v>
      </c>
      <c r="B166" s="30" t="s">
        <v>113</v>
      </c>
      <c r="C166" s="65" t="s">
        <v>24</v>
      </c>
      <c r="D166" s="67">
        <v>0</v>
      </c>
      <c r="E166" s="67">
        <v>0</v>
      </c>
      <c r="F166" s="67">
        <v>0</v>
      </c>
      <c r="G166" s="67">
        <v>0</v>
      </c>
      <c r="H166" s="67">
        <v>0</v>
      </c>
      <c r="I166" s="67">
        <v>0</v>
      </c>
      <c r="J166" s="67">
        <v>0</v>
      </c>
      <c r="K166" s="67">
        <v>0</v>
      </c>
      <c r="L166" s="67">
        <v>0</v>
      </c>
      <c r="M166" s="67">
        <v>0</v>
      </c>
      <c r="N166" s="32">
        <v>0</v>
      </c>
      <c r="O166" s="72" t="str">
        <f t="shared" si="80"/>
        <v>-</v>
      </c>
      <c r="P166" s="32">
        <v>0</v>
      </c>
      <c r="Q166" s="72" t="str">
        <f t="shared" si="83"/>
        <v>-</v>
      </c>
      <c r="R166" s="32">
        <v>0</v>
      </c>
      <c r="S166" s="72" t="str">
        <f t="shared" si="84"/>
        <v>-</v>
      </c>
      <c r="T166" s="32">
        <v>0</v>
      </c>
      <c r="U166" s="72" t="str">
        <f t="shared" si="85"/>
        <v>-</v>
      </c>
      <c r="V166" s="32">
        <v>0</v>
      </c>
      <c r="W166" s="72" t="str">
        <f t="shared" si="86"/>
        <v>-</v>
      </c>
      <c r="X166" s="35" t="s">
        <v>25</v>
      </c>
    </row>
    <row r="167" spans="1:24" ht="31.5" x14ac:dyDescent="0.25">
      <c r="A167" s="68" t="s">
        <v>207</v>
      </c>
      <c r="B167" s="30" t="s">
        <v>208</v>
      </c>
      <c r="C167" s="65" t="s">
        <v>24</v>
      </c>
      <c r="D167" s="67">
        <v>0</v>
      </c>
      <c r="E167" s="67">
        <v>0</v>
      </c>
      <c r="F167" s="67">
        <v>0</v>
      </c>
      <c r="G167" s="67">
        <v>0</v>
      </c>
      <c r="H167" s="67">
        <v>0</v>
      </c>
      <c r="I167" s="67">
        <v>0</v>
      </c>
      <c r="J167" s="67">
        <v>0</v>
      </c>
      <c r="K167" s="67">
        <v>0</v>
      </c>
      <c r="L167" s="67">
        <v>0</v>
      </c>
      <c r="M167" s="67">
        <v>0</v>
      </c>
      <c r="N167" s="32">
        <v>0</v>
      </c>
      <c r="O167" s="72" t="str">
        <f t="shared" si="80"/>
        <v>-</v>
      </c>
      <c r="P167" s="32">
        <v>0</v>
      </c>
      <c r="Q167" s="72" t="str">
        <f t="shared" si="83"/>
        <v>-</v>
      </c>
      <c r="R167" s="32">
        <v>0</v>
      </c>
      <c r="S167" s="72" t="str">
        <f t="shared" si="84"/>
        <v>-</v>
      </c>
      <c r="T167" s="32">
        <v>0</v>
      </c>
      <c r="U167" s="72" t="str">
        <f t="shared" si="85"/>
        <v>-</v>
      </c>
      <c r="V167" s="32">
        <v>0</v>
      </c>
      <c r="W167" s="72" t="str">
        <f t="shared" si="86"/>
        <v>-</v>
      </c>
      <c r="X167" s="35" t="s">
        <v>25</v>
      </c>
    </row>
    <row r="168" spans="1:24" x14ac:dyDescent="0.25">
      <c r="A168" s="68" t="s">
        <v>209</v>
      </c>
      <c r="B168" s="30" t="s">
        <v>210</v>
      </c>
      <c r="C168" s="65" t="s">
        <v>24</v>
      </c>
      <c r="D168" s="67">
        <v>0</v>
      </c>
      <c r="E168" s="67">
        <v>0</v>
      </c>
      <c r="F168" s="67">
        <v>0</v>
      </c>
      <c r="G168" s="67">
        <v>0</v>
      </c>
      <c r="H168" s="67">
        <v>0</v>
      </c>
      <c r="I168" s="67">
        <v>0</v>
      </c>
      <c r="J168" s="67">
        <v>0</v>
      </c>
      <c r="K168" s="67">
        <v>0</v>
      </c>
      <c r="L168" s="67">
        <v>0</v>
      </c>
      <c r="M168" s="67">
        <v>0</v>
      </c>
      <c r="N168" s="32">
        <v>0</v>
      </c>
      <c r="O168" s="72" t="str">
        <f t="shared" si="80"/>
        <v>-</v>
      </c>
      <c r="P168" s="32">
        <v>0</v>
      </c>
      <c r="Q168" s="72" t="str">
        <f t="shared" si="83"/>
        <v>-</v>
      </c>
      <c r="R168" s="32">
        <v>0</v>
      </c>
      <c r="S168" s="72" t="str">
        <f t="shared" si="84"/>
        <v>-</v>
      </c>
      <c r="T168" s="32">
        <v>0</v>
      </c>
      <c r="U168" s="72" t="str">
        <f t="shared" si="85"/>
        <v>-</v>
      </c>
      <c r="V168" s="32">
        <v>0</v>
      </c>
      <c r="W168" s="72" t="str">
        <f t="shared" si="86"/>
        <v>-</v>
      </c>
      <c r="X168" s="35" t="s">
        <v>25</v>
      </c>
    </row>
    <row r="169" spans="1:24" ht="31.5" x14ac:dyDescent="0.25">
      <c r="A169" s="68" t="s">
        <v>211</v>
      </c>
      <c r="B169" s="30" t="s">
        <v>212</v>
      </c>
      <c r="C169" s="65" t="s">
        <v>24</v>
      </c>
      <c r="D169" s="67">
        <v>0</v>
      </c>
      <c r="E169" s="67">
        <v>0</v>
      </c>
      <c r="F169" s="67">
        <v>0</v>
      </c>
      <c r="G169" s="67">
        <v>0</v>
      </c>
      <c r="H169" s="67">
        <v>0</v>
      </c>
      <c r="I169" s="67">
        <v>0</v>
      </c>
      <c r="J169" s="67">
        <v>0</v>
      </c>
      <c r="K169" s="67">
        <v>0</v>
      </c>
      <c r="L169" s="67">
        <v>0</v>
      </c>
      <c r="M169" s="67">
        <v>0</v>
      </c>
      <c r="N169" s="32">
        <v>0</v>
      </c>
      <c r="O169" s="72" t="str">
        <f t="shared" si="80"/>
        <v>-</v>
      </c>
      <c r="P169" s="32">
        <v>0</v>
      </c>
      <c r="Q169" s="72" t="str">
        <f t="shared" si="83"/>
        <v>-</v>
      </c>
      <c r="R169" s="32">
        <v>0</v>
      </c>
      <c r="S169" s="72" t="str">
        <f t="shared" si="84"/>
        <v>-</v>
      </c>
      <c r="T169" s="32">
        <v>0</v>
      </c>
      <c r="U169" s="72" t="str">
        <f t="shared" si="85"/>
        <v>-</v>
      </c>
      <c r="V169" s="32">
        <v>0</v>
      </c>
      <c r="W169" s="72" t="str">
        <f t="shared" si="86"/>
        <v>-</v>
      </c>
      <c r="X169" s="35" t="s">
        <v>25</v>
      </c>
    </row>
    <row r="170" spans="1:24" ht="31.5" x14ac:dyDescent="0.25">
      <c r="A170" s="68" t="s">
        <v>213</v>
      </c>
      <c r="B170" s="30" t="s">
        <v>214</v>
      </c>
      <c r="C170" s="65" t="s">
        <v>24</v>
      </c>
      <c r="D170" s="67">
        <v>0</v>
      </c>
      <c r="E170" s="67">
        <v>0</v>
      </c>
      <c r="F170" s="67">
        <v>0</v>
      </c>
      <c r="G170" s="67">
        <v>0</v>
      </c>
      <c r="H170" s="67">
        <v>0</v>
      </c>
      <c r="I170" s="67">
        <v>0</v>
      </c>
      <c r="J170" s="67">
        <v>0</v>
      </c>
      <c r="K170" s="67">
        <v>0</v>
      </c>
      <c r="L170" s="67">
        <v>0</v>
      </c>
      <c r="M170" s="67">
        <v>0</v>
      </c>
      <c r="N170" s="32">
        <v>0</v>
      </c>
      <c r="O170" s="72" t="str">
        <f t="shared" si="80"/>
        <v>-</v>
      </c>
      <c r="P170" s="32">
        <v>0</v>
      </c>
      <c r="Q170" s="72" t="str">
        <f t="shared" si="83"/>
        <v>-</v>
      </c>
      <c r="R170" s="32">
        <v>0</v>
      </c>
      <c r="S170" s="72" t="str">
        <f t="shared" si="84"/>
        <v>-</v>
      </c>
      <c r="T170" s="32">
        <v>0</v>
      </c>
      <c r="U170" s="72" t="str">
        <f t="shared" si="85"/>
        <v>-</v>
      </c>
      <c r="V170" s="32">
        <v>0</v>
      </c>
      <c r="W170" s="72" t="str">
        <f t="shared" si="86"/>
        <v>-</v>
      </c>
      <c r="X170" s="35" t="s">
        <v>25</v>
      </c>
    </row>
    <row r="171" spans="1:24" ht="31.5" x14ac:dyDescent="0.25">
      <c r="A171" s="68" t="s">
        <v>215</v>
      </c>
      <c r="B171" s="30" t="s">
        <v>216</v>
      </c>
      <c r="C171" s="65" t="s">
        <v>24</v>
      </c>
      <c r="D171" s="67">
        <v>0</v>
      </c>
      <c r="E171" s="67">
        <v>0</v>
      </c>
      <c r="F171" s="67">
        <v>0</v>
      </c>
      <c r="G171" s="67">
        <v>0</v>
      </c>
      <c r="H171" s="67">
        <v>0</v>
      </c>
      <c r="I171" s="67">
        <v>0</v>
      </c>
      <c r="J171" s="67">
        <v>0</v>
      </c>
      <c r="K171" s="67">
        <v>0</v>
      </c>
      <c r="L171" s="67">
        <v>0</v>
      </c>
      <c r="M171" s="67">
        <v>0</v>
      </c>
      <c r="N171" s="32">
        <v>0</v>
      </c>
      <c r="O171" s="72" t="str">
        <f t="shared" si="80"/>
        <v>-</v>
      </c>
      <c r="P171" s="32">
        <v>0</v>
      </c>
      <c r="Q171" s="72" t="str">
        <f t="shared" si="83"/>
        <v>-</v>
      </c>
      <c r="R171" s="32">
        <v>0</v>
      </c>
      <c r="S171" s="72" t="str">
        <f t="shared" si="84"/>
        <v>-</v>
      </c>
      <c r="T171" s="32">
        <v>0</v>
      </c>
      <c r="U171" s="72" t="str">
        <f t="shared" si="85"/>
        <v>-</v>
      </c>
      <c r="V171" s="32">
        <v>0</v>
      </c>
      <c r="W171" s="72" t="str">
        <f t="shared" si="86"/>
        <v>-</v>
      </c>
      <c r="X171" s="35" t="s">
        <v>25</v>
      </c>
    </row>
    <row r="172" spans="1:24" ht="31.5" x14ac:dyDescent="0.25">
      <c r="A172" s="68" t="s">
        <v>217</v>
      </c>
      <c r="B172" s="30" t="s">
        <v>115</v>
      </c>
      <c r="C172" s="65" t="s">
        <v>24</v>
      </c>
      <c r="D172" s="67">
        <v>0</v>
      </c>
      <c r="E172" s="67">
        <v>0</v>
      </c>
      <c r="F172" s="67">
        <v>0</v>
      </c>
      <c r="G172" s="67">
        <v>0</v>
      </c>
      <c r="H172" s="67">
        <v>0</v>
      </c>
      <c r="I172" s="67">
        <v>0</v>
      </c>
      <c r="J172" s="67">
        <v>0</v>
      </c>
      <c r="K172" s="67">
        <v>0</v>
      </c>
      <c r="L172" s="67">
        <v>0</v>
      </c>
      <c r="M172" s="67">
        <v>0</v>
      </c>
      <c r="N172" s="32">
        <v>0</v>
      </c>
      <c r="O172" s="72" t="str">
        <f t="shared" si="80"/>
        <v>-</v>
      </c>
      <c r="P172" s="32">
        <v>0</v>
      </c>
      <c r="Q172" s="72" t="str">
        <f t="shared" si="83"/>
        <v>-</v>
      </c>
      <c r="R172" s="32">
        <v>0</v>
      </c>
      <c r="S172" s="72" t="str">
        <f t="shared" si="84"/>
        <v>-</v>
      </c>
      <c r="T172" s="32">
        <v>0</v>
      </c>
      <c r="U172" s="72" t="str">
        <f t="shared" si="85"/>
        <v>-</v>
      </c>
      <c r="V172" s="32">
        <v>0</v>
      </c>
      <c r="W172" s="72" t="str">
        <f t="shared" si="86"/>
        <v>-</v>
      </c>
      <c r="X172" s="35" t="s">
        <v>25</v>
      </c>
    </row>
    <row r="173" spans="1:24" ht="31.5" x14ac:dyDescent="0.25">
      <c r="A173" s="68" t="s">
        <v>218</v>
      </c>
      <c r="B173" s="30" t="s">
        <v>219</v>
      </c>
      <c r="C173" s="65" t="s">
        <v>24</v>
      </c>
      <c r="D173" s="67">
        <v>0</v>
      </c>
      <c r="E173" s="67">
        <v>0</v>
      </c>
      <c r="F173" s="67">
        <v>0</v>
      </c>
      <c r="G173" s="67">
        <v>0</v>
      </c>
      <c r="H173" s="67">
        <v>0</v>
      </c>
      <c r="I173" s="67">
        <v>0</v>
      </c>
      <c r="J173" s="67">
        <v>0</v>
      </c>
      <c r="K173" s="67">
        <v>0</v>
      </c>
      <c r="L173" s="67">
        <v>0</v>
      </c>
      <c r="M173" s="67">
        <v>0</v>
      </c>
      <c r="N173" s="32">
        <v>0</v>
      </c>
      <c r="O173" s="72" t="str">
        <f t="shared" si="80"/>
        <v>-</v>
      </c>
      <c r="P173" s="32">
        <v>0</v>
      </c>
      <c r="Q173" s="72" t="str">
        <f t="shared" si="83"/>
        <v>-</v>
      </c>
      <c r="R173" s="32">
        <v>0</v>
      </c>
      <c r="S173" s="72" t="str">
        <f t="shared" si="84"/>
        <v>-</v>
      </c>
      <c r="T173" s="32">
        <v>0</v>
      </c>
      <c r="U173" s="72" t="str">
        <f t="shared" si="85"/>
        <v>-</v>
      </c>
      <c r="V173" s="32">
        <v>0</v>
      </c>
      <c r="W173" s="72" t="str">
        <f t="shared" si="86"/>
        <v>-</v>
      </c>
      <c r="X173" s="35" t="s">
        <v>25</v>
      </c>
    </row>
    <row r="174" spans="1:24" ht="31.5" x14ac:dyDescent="0.25">
      <c r="A174" s="68" t="s">
        <v>220</v>
      </c>
      <c r="B174" s="30" t="s">
        <v>221</v>
      </c>
      <c r="C174" s="65" t="s">
        <v>24</v>
      </c>
      <c r="D174" s="67">
        <v>0</v>
      </c>
      <c r="E174" s="67">
        <v>0</v>
      </c>
      <c r="F174" s="67">
        <v>0</v>
      </c>
      <c r="G174" s="67">
        <v>0</v>
      </c>
      <c r="H174" s="67">
        <v>0</v>
      </c>
      <c r="I174" s="67">
        <v>0</v>
      </c>
      <c r="J174" s="67">
        <v>0</v>
      </c>
      <c r="K174" s="67">
        <v>0</v>
      </c>
      <c r="L174" s="67">
        <v>0</v>
      </c>
      <c r="M174" s="67">
        <v>0</v>
      </c>
      <c r="N174" s="32">
        <v>0</v>
      </c>
      <c r="O174" s="72" t="str">
        <f t="shared" si="80"/>
        <v>-</v>
      </c>
      <c r="P174" s="32">
        <v>0</v>
      </c>
      <c r="Q174" s="72" t="str">
        <f t="shared" si="83"/>
        <v>-</v>
      </c>
      <c r="R174" s="32">
        <v>0</v>
      </c>
      <c r="S174" s="72" t="str">
        <f t="shared" si="84"/>
        <v>-</v>
      </c>
      <c r="T174" s="32">
        <v>0</v>
      </c>
      <c r="U174" s="72" t="str">
        <f t="shared" si="85"/>
        <v>-</v>
      </c>
      <c r="V174" s="32">
        <v>0</v>
      </c>
      <c r="W174" s="72" t="str">
        <f t="shared" si="86"/>
        <v>-</v>
      </c>
      <c r="X174" s="35" t="s">
        <v>25</v>
      </c>
    </row>
    <row r="175" spans="1:24" x14ac:dyDescent="0.25">
      <c r="A175" s="68" t="s">
        <v>222</v>
      </c>
      <c r="B175" s="30" t="s">
        <v>223</v>
      </c>
      <c r="C175" s="65" t="s">
        <v>24</v>
      </c>
      <c r="D175" s="67">
        <v>0</v>
      </c>
      <c r="E175" s="67">
        <v>0</v>
      </c>
      <c r="F175" s="67">
        <v>0</v>
      </c>
      <c r="G175" s="67">
        <v>0</v>
      </c>
      <c r="H175" s="67">
        <v>0</v>
      </c>
      <c r="I175" s="67">
        <v>0</v>
      </c>
      <c r="J175" s="67">
        <v>0</v>
      </c>
      <c r="K175" s="67">
        <v>0</v>
      </c>
      <c r="L175" s="67">
        <v>0</v>
      </c>
      <c r="M175" s="67">
        <v>0</v>
      </c>
      <c r="N175" s="32">
        <v>0</v>
      </c>
      <c r="O175" s="72" t="str">
        <f t="shared" si="80"/>
        <v>-</v>
      </c>
      <c r="P175" s="32">
        <v>0</v>
      </c>
      <c r="Q175" s="72" t="str">
        <f t="shared" si="83"/>
        <v>-</v>
      </c>
      <c r="R175" s="32">
        <v>0</v>
      </c>
      <c r="S175" s="72" t="str">
        <f t="shared" si="84"/>
        <v>-</v>
      </c>
      <c r="T175" s="32">
        <v>0</v>
      </c>
      <c r="U175" s="72" t="str">
        <f t="shared" si="85"/>
        <v>-</v>
      </c>
      <c r="V175" s="32">
        <v>0</v>
      </c>
      <c r="W175" s="72" t="str">
        <f t="shared" si="86"/>
        <v>-</v>
      </c>
      <c r="X175" s="35" t="s">
        <v>25</v>
      </c>
    </row>
    <row r="176" spans="1:24" x14ac:dyDescent="0.25">
      <c r="A176" s="68" t="s">
        <v>224</v>
      </c>
      <c r="B176" s="30" t="s">
        <v>225</v>
      </c>
      <c r="C176" s="65" t="s">
        <v>24</v>
      </c>
      <c r="D176" s="67">
        <v>0</v>
      </c>
      <c r="E176" s="67">
        <v>0</v>
      </c>
      <c r="F176" s="67">
        <v>0</v>
      </c>
      <c r="G176" s="67">
        <v>0</v>
      </c>
      <c r="H176" s="67">
        <v>0</v>
      </c>
      <c r="I176" s="67">
        <v>0</v>
      </c>
      <c r="J176" s="67">
        <v>0</v>
      </c>
      <c r="K176" s="67">
        <v>0</v>
      </c>
      <c r="L176" s="67">
        <v>0</v>
      </c>
      <c r="M176" s="67">
        <v>0</v>
      </c>
      <c r="N176" s="32">
        <v>0</v>
      </c>
      <c r="O176" s="72" t="str">
        <f t="shared" si="80"/>
        <v>-</v>
      </c>
      <c r="P176" s="32">
        <v>0</v>
      </c>
      <c r="Q176" s="72" t="str">
        <f t="shared" si="83"/>
        <v>-</v>
      </c>
      <c r="R176" s="32">
        <v>0</v>
      </c>
      <c r="S176" s="72" t="str">
        <f t="shared" si="84"/>
        <v>-</v>
      </c>
      <c r="T176" s="32">
        <v>0</v>
      </c>
      <c r="U176" s="72" t="str">
        <f t="shared" si="85"/>
        <v>-</v>
      </c>
      <c r="V176" s="32">
        <v>0</v>
      </c>
      <c r="W176" s="72" t="str">
        <f t="shared" si="86"/>
        <v>-</v>
      </c>
      <c r="X176" s="35" t="s">
        <v>25</v>
      </c>
    </row>
    <row r="177" spans="1:24" x14ac:dyDescent="0.25">
      <c r="A177" s="68" t="s">
        <v>226</v>
      </c>
      <c r="B177" s="30" t="s">
        <v>227</v>
      </c>
      <c r="C177" s="65" t="s">
        <v>24</v>
      </c>
      <c r="D177" s="67">
        <v>0</v>
      </c>
      <c r="E177" s="67">
        <v>0</v>
      </c>
      <c r="F177" s="67">
        <v>0</v>
      </c>
      <c r="G177" s="67">
        <v>0</v>
      </c>
      <c r="H177" s="67">
        <v>0</v>
      </c>
      <c r="I177" s="67">
        <v>0</v>
      </c>
      <c r="J177" s="67">
        <v>0</v>
      </c>
      <c r="K177" s="67">
        <v>0</v>
      </c>
      <c r="L177" s="67">
        <v>0</v>
      </c>
      <c r="M177" s="67">
        <v>0</v>
      </c>
      <c r="N177" s="32">
        <v>0</v>
      </c>
      <c r="O177" s="72" t="str">
        <f t="shared" si="80"/>
        <v>-</v>
      </c>
      <c r="P177" s="32">
        <v>0</v>
      </c>
      <c r="Q177" s="72" t="str">
        <f t="shared" si="83"/>
        <v>-</v>
      </c>
      <c r="R177" s="32">
        <v>0</v>
      </c>
      <c r="S177" s="72" t="str">
        <f t="shared" si="84"/>
        <v>-</v>
      </c>
      <c r="T177" s="32">
        <v>0</v>
      </c>
      <c r="U177" s="72" t="str">
        <f t="shared" si="85"/>
        <v>-</v>
      </c>
      <c r="V177" s="32">
        <v>0</v>
      </c>
      <c r="W177" s="72" t="str">
        <f t="shared" si="86"/>
        <v>-</v>
      </c>
      <c r="X177" s="35" t="s">
        <v>25</v>
      </c>
    </row>
    <row r="178" spans="1:24" ht="31.5" x14ac:dyDescent="0.25">
      <c r="A178" s="68" t="s">
        <v>228</v>
      </c>
      <c r="B178" s="30" t="s">
        <v>229</v>
      </c>
      <c r="C178" s="65" t="s">
        <v>24</v>
      </c>
      <c r="D178" s="67">
        <v>0</v>
      </c>
      <c r="E178" s="67">
        <v>0</v>
      </c>
      <c r="F178" s="67">
        <v>0</v>
      </c>
      <c r="G178" s="67">
        <v>0</v>
      </c>
      <c r="H178" s="67">
        <v>0</v>
      </c>
      <c r="I178" s="67">
        <v>0</v>
      </c>
      <c r="J178" s="67">
        <v>0</v>
      </c>
      <c r="K178" s="67">
        <v>0</v>
      </c>
      <c r="L178" s="67">
        <v>0</v>
      </c>
      <c r="M178" s="67">
        <v>0</v>
      </c>
      <c r="N178" s="32">
        <v>0</v>
      </c>
      <c r="O178" s="72" t="str">
        <f t="shared" si="80"/>
        <v>-</v>
      </c>
      <c r="P178" s="32">
        <v>0</v>
      </c>
      <c r="Q178" s="72" t="str">
        <f t="shared" si="83"/>
        <v>-</v>
      </c>
      <c r="R178" s="32">
        <v>0</v>
      </c>
      <c r="S178" s="72" t="str">
        <f t="shared" si="84"/>
        <v>-</v>
      </c>
      <c r="T178" s="32">
        <v>0</v>
      </c>
      <c r="U178" s="72" t="str">
        <f t="shared" si="85"/>
        <v>-</v>
      </c>
      <c r="V178" s="32">
        <v>0</v>
      </c>
      <c r="W178" s="72" t="str">
        <f t="shared" si="86"/>
        <v>-</v>
      </c>
      <c r="X178" s="35" t="s">
        <v>25</v>
      </c>
    </row>
    <row r="179" spans="1:24" ht="31.5" x14ac:dyDescent="0.25">
      <c r="A179" s="68" t="s">
        <v>230</v>
      </c>
      <c r="B179" s="30" t="s">
        <v>231</v>
      </c>
      <c r="C179" s="65" t="s">
        <v>24</v>
      </c>
      <c r="D179" s="67">
        <v>0</v>
      </c>
      <c r="E179" s="67">
        <v>0</v>
      </c>
      <c r="F179" s="67">
        <v>0</v>
      </c>
      <c r="G179" s="67">
        <v>0</v>
      </c>
      <c r="H179" s="67">
        <v>0</v>
      </c>
      <c r="I179" s="67">
        <v>0</v>
      </c>
      <c r="J179" s="67">
        <v>0</v>
      </c>
      <c r="K179" s="67">
        <v>0</v>
      </c>
      <c r="L179" s="67">
        <v>0</v>
      </c>
      <c r="M179" s="67">
        <v>0</v>
      </c>
      <c r="N179" s="32">
        <v>0</v>
      </c>
      <c r="O179" s="72" t="str">
        <f t="shared" ref="O179:O200" si="88">IF($D179="нд","нд",IF(D179=0,"-",N179/D179))</f>
        <v>-</v>
      </c>
      <c r="P179" s="32">
        <v>0</v>
      </c>
      <c r="Q179" s="72" t="str">
        <f t="shared" si="83"/>
        <v>-</v>
      </c>
      <c r="R179" s="32">
        <v>0</v>
      </c>
      <c r="S179" s="72" t="str">
        <f t="shared" si="84"/>
        <v>-</v>
      </c>
      <c r="T179" s="32">
        <v>0</v>
      </c>
      <c r="U179" s="72" t="str">
        <f t="shared" si="85"/>
        <v>-</v>
      </c>
      <c r="V179" s="32">
        <v>0</v>
      </c>
      <c r="W179" s="72" t="str">
        <f t="shared" si="86"/>
        <v>-</v>
      </c>
      <c r="X179" s="35" t="s">
        <v>25</v>
      </c>
    </row>
    <row r="180" spans="1:24" ht="31.5" x14ac:dyDescent="0.25">
      <c r="A180" s="68" t="s">
        <v>232</v>
      </c>
      <c r="B180" s="30" t="s">
        <v>233</v>
      </c>
      <c r="C180" s="65" t="s">
        <v>24</v>
      </c>
      <c r="D180" s="67">
        <v>0</v>
      </c>
      <c r="E180" s="67">
        <v>0</v>
      </c>
      <c r="F180" s="67">
        <v>0</v>
      </c>
      <c r="G180" s="67">
        <v>0</v>
      </c>
      <c r="H180" s="67">
        <v>0</v>
      </c>
      <c r="I180" s="67">
        <v>0</v>
      </c>
      <c r="J180" s="67">
        <v>0</v>
      </c>
      <c r="K180" s="67">
        <v>0</v>
      </c>
      <c r="L180" s="67">
        <v>0</v>
      </c>
      <c r="M180" s="67">
        <v>0</v>
      </c>
      <c r="N180" s="32">
        <v>0</v>
      </c>
      <c r="O180" s="72" t="str">
        <f t="shared" si="88"/>
        <v>-</v>
      </c>
      <c r="P180" s="32">
        <v>0</v>
      </c>
      <c r="Q180" s="72" t="str">
        <f t="shared" si="83"/>
        <v>-</v>
      </c>
      <c r="R180" s="32">
        <v>0</v>
      </c>
      <c r="S180" s="72" t="str">
        <f t="shared" si="84"/>
        <v>-</v>
      </c>
      <c r="T180" s="32">
        <v>0</v>
      </c>
      <c r="U180" s="72" t="str">
        <f t="shared" si="85"/>
        <v>-</v>
      </c>
      <c r="V180" s="32">
        <v>0</v>
      </c>
      <c r="W180" s="72" t="str">
        <f t="shared" si="86"/>
        <v>-</v>
      </c>
      <c r="X180" s="35" t="s">
        <v>25</v>
      </c>
    </row>
    <row r="181" spans="1:24" ht="31.5" x14ac:dyDescent="0.25">
      <c r="A181" s="68" t="s">
        <v>234</v>
      </c>
      <c r="B181" s="30" t="s">
        <v>235</v>
      </c>
      <c r="C181" s="65" t="s">
        <v>24</v>
      </c>
      <c r="D181" s="67">
        <v>0</v>
      </c>
      <c r="E181" s="67">
        <v>0</v>
      </c>
      <c r="F181" s="67">
        <v>0</v>
      </c>
      <c r="G181" s="67">
        <v>0</v>
      </c>
      <c r="H181" s="67">
        <v>0</v>
      </c>
      <c r="I181" s="67">
        <v>0</v>
      </c>
      <c r="J181" s="67">
        <v>0</v>
      </c>
      <c r="K181" s="67">
        <v>0</v>
      </c>
      <c r="L181" s="67">
        <v>0</v>
      </c>
      <c r="M181" s="67">
        <v>0</v>
      </c>
      <c r="N181" s="32">
        <v>0</v>
      </c>
      <c r="O181" s="72" t="str">
        <f t="shared" si="88"/>
        <v>-</v>
      </c>
      <c r="P181" s="32">
        <v>0</v>
      </c>
      <c r="Q181" s="72" t="str">
        <f t="shared" si="83"/>
        <v>-</v>
      </c>
      <c r="R181" s="32">
        <v>0</v>
      </c>
      <c r="S181" s="72" t="str">
        <f t="shared" si="84"/>
        <v>-</v>
      </c>
      <c r="T181" s="32">
        <v>0</v>
      </c>
      <c r="U181" s="72" t="str">
        <f t="shared" si="85"/>
        <v>-</v>
      </c>
      <c r="V181" s="32">
        <v>0</v>
      </c>
      <c r="W181" s="72" t="str">
        <f t="shared" si="86"/>
        <v>-</v>
      </c>
      <c r="X181" s="35" t="s">
        <v>25</v>
      </c>
    </row>
    <row r="182" spans="1:24" ht="31.5" x14ac:dyDescent="0.25">
      <c r="A182" s="68" t="s">
        <v>236</v>
      </c>
      <c r="B182" s="30" t="s">
        <v>237</v>
      </c>
      <c r="C182" s="65" t="s">
        <v>24</v>
      </c>
      <c r="D182" s="67">
        <v>0</v>
      </c>
      <c r="E182" s="67">
        <v>0</v>
      </c>
      <c r="F182" s="67">
        <v>0</v>
      </c>
      <c r="G182" s="67">
        <v>0</v>
      </c>
      <c r="H182" s="67">
        <v>0</v>
      </c>
      <c r="I182" s="67">
        <v>0</v>
      </c>
      <c r="J182" s="67">
        <v>0</v>
      </c>
      <c r="K182" s="67">
        <v>0</v>
      </c>
      <c r="L182" s="67">
        <v>0</v>
      </c>
      <c r="M182" s="67">
        <v>0</v>
      </c>
      <c r="N182" s="32">
        <v>0</v>
      </c>
      <c r="O182" s="72" t="str">
        <f t="shared" si="88"/>
        <v>-</v>
      </c>
      <c r="P182" s="32">
        <v>0</v>
      </c>
      <c r="Q182" s="72" t="str">
        <f t="shared" si="83"/>
        <v>-</v>
      </c>
      <c r="R182" s="32">
        <v>0</v>
      </c>
      <c r="S182" s="72" t="str">
        <f t="shared" si="84"/>
        <v>-</v>
      </c>
      <c r="T182" s="32">
        <v>0</v>
      </c>
      <c r="U182" s="72" t="str">
        <f t="shared" si="85"/>
        <v>-</v>
      </c>
      <c r="V182" s="32">
        <v>0</v>
      </c>
      <c r="W182" s="72" t="str">
        <f t="shared" si="86"/>
        <v>-</v>
      </c>
      <c r="X182" s="35" t="s">
        <v>25</v>
      </c>
    </row>
    <row r="183" spans="1:24" ht="31.5" x14ac:dyDescent="0.25">
      <c r="A183" s="68" t="s">
        <v>238</v>
      </c>
      <c r="B183" s="30" t="s">
        <v>125</v>
      </c>
      <c r="C183" s="65" t="s">
        <v>24</v>
      </c>
      <c r="D183" s="67">
        <v>0</v>
      </c>
      <c r="E183" s="67">
        <v>0</v>
      </c>
      <c r="F183" s="67">
        <v>0</v>
      </c>
      <c r="G183" s="67">
        <v>0</v>
      </c>
      <c r="H183" s="67">
        <v>0</v>
      </c>
      <c r="I183" s="67">
        <v>0</v>
      </c>
      <c r="J183" s="67">
        <v>0</v>
      </c>
      <c r="K183" s="67">
        <v>0</v>
      </c>
      <c r="L183" s="67">
        <v>0</v>
      </c>
      <c r="M183" s="67">
        <v>0</v>
      </c>
      <c r="N183" s="32">
        <v>0</v>
      </c>
      <c r="O183" s="72" t="str">
        <f t="shared" si="88"/>
        <v>-</v>
      </c>
      <c r="P183" s="32">
        <v>0</v>
      </c>
      <c r="Q183" s="72" t="str">
        <f t="shared" si="83"/>
        <v>-</v>
      </c>
      <c r="R183" s="32">
        <v>0</v>
      </c>
      <c r="S183" s="72" t="str">
        <f t="shared" si="84"/>
        <v>-</v>
      </c>
      <c r="T183" s="32">
        <v>0</v>
      </c>
      <c r="U183" s="72" t="str">
        <f t="shared" si="85"/>
        <v>-</v>
      </c>
      <c r="V183" s="32">
        <v>0</v>
      </c>
      <c r="W183" s="72" t="str">
        <f t="shared" si="86"/>
        <v>-</v>
      </c>
      <c r="X183" s="35" t="s">
        <v>25</v>
      </c>
    </row>
    <row r="184" spans="1:24" x14ac:dyDescent="0.25">
      <c r="A184" s="68" t="s">
        <v>239</v>
      </c>
      <c r="B184" s="30" t="s">
        <v>127</v>
      </c>
      <c r="C184" s="65" t="s">
        <v>24</v>
      </c>
      <c r="D184" s="67">
        <f t="shared" ref="D184:N184" si="89">SUM(D185:D185)</f>
        <v>49.498304600579928</v>
      </c>
      <c r="E184" s="67">
        <f t="shared" si="89"/>
        <v>0</v>
      </c>
      <c r="F184" s="67">
        <f t="shared" si="89"/>
        <v>0</v>
      </c>
      <c r="G184" s="67">
        <f t="shared" si="89"/>
        <v>0</v>
      </c>
      <c r="H184" s="67">
        <f t="shared" si="89"/>
        <v>49.498304600579928</v>
      </c>
      <c r="I184" s="67">
        <f t="shared" si="89"/>
        <v>0</v>
      </c>
      <c r="J184" s="67">
        <f t="shared" si="89"/>
        <v>0</v>
      </c>
      <c r="K184" s="67">
        <f t="shared" si="89"/>
        <v>0</v>
      </c>
      <c r="L184" s="67">
        <f t="shared" si="89"/>
        <v>0</v>
      </c>
      <c r="M184" s="67">
        <f t="shared" si="89"/>
        <v>0</v>
      </c>
      <c r="N184" s="67">
        <f t="shared" si="89"/>
        <v>-49.498304600579928</v>
      </c>
      <c r="O184" s="72">
        <f t="shared" si="88"/>
        <v>-1</v>
      </c>
      <c r="P184" s="69">
        <f>SUM(P185:P185)</f>
        <v>0</v>
      </c>
      <c r="Q184" s="72" t="str">
        <f t="shared" si="83"/>
        <v>-</v>
      </c>
      <c r="R184" s="69">
        <f>SUM(R185:R185)</f>
        <v>0</v>
      </c>
      <c r="S184" s="72" t="str">
        <f t="shared" si="84"/>
        <v>-</v>
      </c>
      <c r="T184" s="69">
        <f>SUM(T185:T185)</f>
        <v>0</v>
      </c>
      <c r="U184" s="72" t="str">
        <f t="shared" si="85"/>
        <v>-</v>
      </c>
      <c r="V184" s="69">
        <f>SUM(V185:V185)</f>
        <v>-49.498304600579928</v>
      </c>
      <c r="W184" s="72">
        <f t="shared" si="86"/>
        <v>-1</v>
      </c>
      <c r="X184" s="35" t="s">
        <v>25</v>
      </c>
    </row>
    <row r="185" spans="1:24" ht="63" x14ac:dyDescent="0.25">
      <c r="A185" s="31" t="s">
        <v>239</v>
      </c>
      <c r="B185" s="30" t="s">
        <v>360</v>
      </c>
      <c r="C185" s="31" t="s">
        <v>361</v>
      </c>
      <c r="D185" s="32">
        <f>IF(E185="нд","нд",E185+F185+G185+H185)</f>
        <v>49.498304600579928</v>
      </c>
      <c r="E185" s="32">
        <v>0</v>
      </c>
      <c r="F185" s="32">
        <v>0</v>
      </c>
      <c r="G185" s="32">
        <v>0</v>
      </c>
      <c r="H185" s="32">
        <v>49.498304600579928</v>
      </c>
      <c r="I185" s="32">
        <f>J185+K185+L185+M185</f>
        <v>0</v>
      </c>
      <c r="J185" s="32">
        <v>0</v>
      </c>
      <c r="K185" s="32">
        <v>0</v>
      </c>
      <c r="L185" s="32">
        <v>0</v>
      </c>
      <c r="M185" s="32">
        <v>0</v>
      </c>
      <c r="N185" s="33">
        <f>IF(D185="нд","нд",I185-D185)</f>
        <v>-49.498304600579928</v>
      </c>
      <c r="O185" s="72">
        <f t="shared" si="88"/>
        <v>-1</v>
      </c>
      <c r="P185" s="33">
        <f>IF(E185="нд","нд",J185-E185)</f>
        <v>0</v>
      </c>
      <c r="Q185" s="72" t="str">
        <f t="shared" si="83"/>
        <v>-</v>
      </c>
      <c r="R185" s="33">
        <f>IF(F185="нд","нд",K185-F185)</f>
        <v>0</v>
      </c>
      <c r="S185" s="72" t="str">
        <f t="shared" si="84"/>
        <v>-</v>
      </c>
      <c r="T185" s="33">
        <f>IF(G185="нд","нд",L185-G185)</f>
        <v>0</v>
      </c>
      <c r="U185" s="72" t="str">
        <f t="shared" si="85"/>
        <v>-</v>
      </c>
      <c r="V185" s="33">
        <f>IF(H185="нд","нд",M185-H185)</f>
        <v>-49.498304600579928</v>
      </c>
      <c r="W185" s="72">
        <f t="shared" si="86"/>
        <v>-1</v>
      </c>
      <c r="X185" s="35" t="s">
        <v>25</v>
      </c>
    </row>
    <row r="186" spans="1:24" ht="27" customHeight="1" x14ac:dyDescent="0.25">
      <c r="A186" s="68" t="s">
        <v>240</v>
      </c>
      <c r="B186" s="30" t="s">
        <v>241</v>
      </c>
      <c r="C186" s="65" t="s">
        <v>24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72" t="str">
        <f t="shared" si="88"/>
        <v>-</v>
      </c>
      <c r="P186" s="32">
        <v>0</v>
      </c>
      <c r="Q186" s="72" t="str">
        <f t="shared" si="83"/>
        <v>-</v>
      </c>
      <c r="R186" s="32">
        <v>0</v>
      </c>
      <c r="S186" s="72" t="str">
        <f t="shared" si="84"/>
        <v>-</v>
      </c>
      <c r="T186" s="32">
        <v>0</v>
      </c>
      <c r="U186" s="72" t="str">
        <f t="shared" si="85"/>
        <v>-</v>
      </c>
      <c r="V186" s="32">
        <v>0</v>
      </c>
      <c r="W186" s="72" t="str">
        <f t="shared" si="86"/>
        <v>-</v>
      </c>
      <c r="X186" s="35" t="s">
        <v>25</v>
      </c>
    </row>
    <row r="187" spans="1:24" x14ac:dyDescent="0.25">
      <c r="A187" s="36" t="s">
        <v>242</v>
      </c>
      <c r="B187" s="37"/>
      <c r="C187" s="38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9"/>
    </row>
    <row r="188" spans="1:24" x14ac:dyDescent="0.25">
      <c r="A188" s="40"/>
      <c r="B188" s="41" t="s">
        <v>243</v>
      </c>
      <c r="C188" s="41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9"/>
    </row>
    <row r="189" spans="1:24" x14ac:dyDescent="0.25">
      <c r="A189" s="40">
        <v>1</v>
      </c>
      <c r="B189" s="42" t="s">
        <v>244</v>
      </c>
      <c r="C189" s="42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9"/>
    </row>
    <row r="190" spans="1:24" x14ac:dyDescent="0.25">
      <c r="A190" s="40">
        <v>2</v>
      </c>
      <c r="B190" s="42" t="s">
        <v>245</v>
      </c>
      <c r="C190" s="42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9"/>
    </row>
    <row r="191" spans="1:24" ht="16.5" thickBot="1" x14ac:dyDescent="0.3">
      <c r="A191" s="43" t="s">
        <v>246</v>
      </c>
      <c r="B191" s="44"/>
      <c r="C191" s="45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9"/>
    </row>
    <row r="192" spans="1:24" x14ac:dyDescent="0.25">
      <c r="A192" s="46"/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</row>
    <row r="193" spans="1:23" x14ac:dyDescent="0.25">
      <c r="A193" s="46"/>
      <c r="B193" s="47" t="s">
        <v>247</v>
      </c>
      <c r="C193" s="47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</row>
    <row r="194" spans="1:23" x14ac:dyDescent="0.25">
      <c r="A194" s="46"/>
      <c r="B194" s="48" t="s">
        <v>248</v>
      </c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6"/>
      <c r="O194" s="46"/>
      <c r="P194" s="46"/>
      <c r="Q194" s="46"/>
      <c r="R194" s="46"/>
      <c r="S194" s="46"/>
      <c r="T194" s="46"/>
      <c r="U194" s="46"/>
      <c r="V194" s="46"/>
      <c r="W194" s="46"/>
    </row>
    <row r="195" spans="1:23" x14ac:dyDescent="0.25">
      <c r="A195" s="46"/>
      <c r="B195" s="1" t="s">
        <v>249</v>
      </c>
      <c r="S195" s="46"/>
      <c r="T195" s="46"/>
      <c r="U195" s="46"/>
      <c r="V195" s="46"/>
      <c r="W195" s="46"/>
    </row>
    <row r="196" spans="1:23" x14ac:dyDescent="0.25">
      <c r="A196" s="46"/>
      <c r="S196" s="46"/>
      <c r="T196" s="46"/>
      <c r="U196" s="46"/>
      <c r="V196" s="46"/>
      <c r="W196" s="46"/>
    </row>
    <row r="197" spans="1:23" x14ac:dyDescent="0.25">
      <c r="A197" s="46"/>
      <c r="B197" s="49" t="s">
        <v>250</v>
      </c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50"/>
      <c r="P197" s="50"/>
      <c r="Q197" s="50"/>
      <c r="R197" s="50"/>
      <c r="S197" s="46"/>
      <c r="T197" s="46"/>
      <c r="U197" s="46"/>
      <c r="V197" s="46"/>
      <c r="W197" s="46"/>
    </row>
    <row r="198" spans="1:23" x14ac:dyDescent="0.25">
      <c r="A198" s="46"/>
      <c r="B198" s="6"/>
      <c r="C198" s="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</row>
    <row r="199" spans="1:23" x14ac:dyDescent="0.25">
      <c r="A199" s="46"/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</row>
    <row r="200" spans="1:23" x14ac:dyDescent="0.25">
      <c r="A200" s="51"/>
    </row>
    <row r="201" spans="1:23" x14ac:dyDescent="0.25">
      <c r="A201" s="52"/>
      <c r="N201" s="53"/>
      <c r="O201" s="53"/>
      <c r="P201" s="53"/>
      <c r="Q201" s="53"/>
      <c r="R201" s="53"/>
      <c r="S201" s="53"/>
      <c r="T201" s="53"/>
      <c r="U201" s="53"/>
      <c r="V201" s="53"/>
      <c r="W201" s="53"/>
    </row>
    <row r="202" spans="1:23" ht="21" customHeight="1" x14ac:dyDescent="0.3">
      <c r="B202" s="54"/>
      <c r="C202" s="54"/>
      <c r="D202" s="55"/>
      <c r="E202" s="55"/>
      <c r="F202" s="55"/>
      <c r="G202" s="55"/>
      <c r="H202" s="55"/>
      <c r="S202" s="56"/>
      <c r="T202" s="56"/>
      <c r="U202" s="56"/>
      <c r="V202" s="56"/>
      <c r="W202" s="56"/>
    </row>
  </sheetData>
  <autoFilter ref="A24:X191"/>
  <mergeCells count="35">
    <mergeCell ref="A187:B187"/>
    <mergeCell ref="B194:M194"/>
    <mergeCell ref="B197:N197"/>
    <mergeCell ref="D22:D23"/>
    <mergeCell ref="E22:E23"/>
    <mergeCell ref="F22:F23"/>
    <mergeCell ref="G22:G23"/>
    <mergeCell ref="H22:H23"/>
    <mergeCell ref="I22:I23"/>
    <mergeCell ref="I21:M21"/>
    <mergeCell ref="N21:O22"/>
    <mergeCell ref="P21:Q22"/>
    <mergeCell ref="R21:S22"/>
    <mergeCell ref="T21:U22"/>
    <mergeCell ref="V21:W22"/>
    <mergeCell ref="J22:J23"/>
    <mergeCell ref="K22:K23"/>
    <mergeCell ref="L22:L23"/>
    <mergeCell ref="M22:M23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A4:X4"/>
    <mergeCell ref="A5:X5"/>
    <mergeCell ref="A7:X7"/>
    <mergeCell ref="A8:X8"/>
    <mergeCell ref="A10:X10"/>
    <mergeCell ref="A11:X11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2025-08-12T06:57:09Z</dcterms:created>
  <dcterms:modified xsi:type="dcterms:W3CDTF">2025-08-12T07:08:20Z</dcterms:modified>
</cp:coreProperties>
</file>